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inina\Desktop\D\Инвест программа\ВЫПОЛНЕНИЕ ИП\2020\2020 год\"/>
    </mc:Choice>
  </mc:AlternateContent>
  <bookViews>
    <workbookView xWindow="720" yWindow="405" windowWidth="27555" windowHeight="12300"/>
  </bookViews>
  <sheets>
    <sheet name="Отчет по закупкам НРЭС" sheetId="1" r:id="rId1"/>
  </sheets>
  <definedNames>
    <definedName name="_xlnm._FilterDatabase" localSheetId="0" hidden="1">'Отчет по закупкам НРЭС'!$A$25:$AM$111</definedName>
    <definedName name="Z_39244872_DA6A_44C0_B346_D9A925495A44_.wvu.FilterData" localSheetId="0" hidden="1">'Отчет по закупкам НРЭС'!$A$25:$AS$102</definedName>
    <definedName name="Z_39244872_DA6A_44C0_B346_D9A925495A44_.wvu.PrintArea" localSheetId="0" hidden="1">'Отчет по закупкам НРЭС'!$A$1:$AM$102</definedName>
    <definedName name="Z_39244872_DA6A_44C0_B346_D9A925495A44_.wvu.PrintTitles" localSheetId="0" hidden="1">'Отчет по закупкам НРЭС'!$22:$25</definedName>
    <definedName name="Z_39244872_DA6A_44C0_B346_D9A925495A44_.wvu.Rows" localSheetId="0" hidden="1">'Отчет по закупкам НРЭС'!$26:$32,'Отчет по закупкам НРЭС'!$34:$102</definedName>
    <definedName name="Z_FB826727_4A6C_4F62_8DFC_F6A1E622FC3B_.wvu.FilterData" localSheetId="0" hidden="1">'Отчет по закупкам НРЭС'!$A$25:$AS$102</definedName>
    <definedName name="Z_FB826727_4A6C_4F62_8DFC_F6A1E622FC3B_.wvu.PrintArea" localSheetId="0" hidden="1">'Отчет по закупкам НРЭС'!$A$1:$AM$102</definedName>
    <definedName name="Z_FB826727_4A6C_4F62_8DFC_F6A1E622FC3B_.wvu.PrintTitles" localSheetId="0" hidden="1">'Отчет по закупкам НРЭС'!$22:$25</definedName>
    <definedName name="Z_FB826727_4A6C_4F62_8DFC_F6A1E622FC3B_.wvu.Rows" localSheetId="0" hidden="1">'Отчет по закупкам НРЭС'!$26:$32,'Отчет по закупкам НРЭС'!#REF!</definedName>
    <definedName name="_xlnm.Print_Titles" localSheetId="0">'Отчет по закупкам НРЭС'!$22:$25</definedName>
    <definedName name="_xlnm.Print_Area" localSheetId="0">'Отчет по закупкам НРЭС'!$A$1:$AM$102</definedName>
  </definedNames>
  <calcPr calcId="162913"/>
</workbook>
</file>

<file path=xl/calcChain.xml><?xml version="1.0" encoding="utf-8"?>
<calcChain xmlns="http://schemas.openxmlformats.org/spreadsheetml/2006/main">
  <c r="I63" i="1" l="1"/>
  <c r="I62" i="1"/>
  <c r="U63" i="1"/>
  <c r="S63" i="1" s="1"/>
  <c r="U62" i="1"/>
  <c r="U61" i="1"/>
  <c r="I61" i="1"/>
  <c r="I60" i="1"/>
  <c r="U60" i="1"/>
  <c r="U59" i="1"/>
  <c r="S62" i="1"/>
  <c r="S61" i="1"/>
  <c r="S43" i="1" l="1"/>
  <c r="U43" i="1"/>
  <c r="I43" i="1"/>
  <c r="S41" i="1" l="1"/>
  <c r="U41" i="1"/>
  <c r="U40" i="1"/>
  <c r="S40" i="1" s="1"/>
  <c r="U39" i="1"/>
  <c r="U38" i="1"/>
  <c r="S39" i="1"/>
  <c r="S38" i="1"/>
  <c r="I41" i="1"/>
  <c r="I40" i="1"/>
  <c r="I39" i="1"/>
  <c r="I38" i="1"/>
  <c r="I37" i="1"/>
  <c r="S37" i="1"/>
  <c r="U37" i="1"/>
  <c r="I108" i="1" l="1"/>
  <c r="U109" i="1"/>
  <c r="U45" i="1"/>
  <c r="S108" i="1"/>
  <c r="U108" i="1" s="1"/>
  <c r="O85" i="1"/>
  <c r="S85" i="1" s="1"/>
  <c r="U85" i="1" s="1"/>
  <c r="S84" i="1"/>
  <c r="S46" i="1" l="1"/>
  <c r="S45" i="1"/>
  <c r="S33" i="1" s="1"/>
  <c r="S26" i="1" s="1"/>
  <c r="I46" i="1"/>
  <c r="I45" i="1"/>
  <c r="U73" i="1" l="1"/>
  <c r="I84" i="1" l="1"/>
  <c r="I73" i="1" l="1"/>
  <c r="I59" i="1"/>
  <c r="V33" i="1" l="1"/>
  <c r="V26" i="1" s="1"/>
  <c r="U33" i="1"/>
  <c r="U26" i="1" s="1"/>
  <c r="I33" i="1"/>
  <c r="I26" i="1" s="1"/>
  <c r="B25" i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</calcChain>
</file>

<file path=xl/sharedStrings.xml><?xml version="1.0" encoding="utf-8"?>
<sst xmlns="http://schemas.openxmlformats.org/spreadsheetml/2006/main" count="3247" uniqueCount="280">
  <si>
    <t xml:space="preserve">              полное наименование субъекта электроэнергетики</t>
  </si>
  <si>
    <t>период реализации инвестиционной программы</t>
  </si>
  <si>
    <t>Объём финансирования инвестиционной программы текущего года, законтрактованный по состоянию на 01.01. года N __________________млн.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</si>
  <si>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конец отчетного периода ___________________млн. рублей с НДС (___% от общего объёма инвестиционной программы текущего года), в том числе: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</si>
  <si>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___________________млн. рублей с НДС (___% от общего объёма инвестиционной программы текущего года)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</si>
  <si>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</si>
  <si>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</si>
  <si>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</si>
  <si>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</si>
  <si>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</si>
  <si>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</si>
  <si>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Планируемая (предельная) цена закупки, 
млн. руб. 
(без НДС)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</si>
  <si>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</si>
  <si>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извещению/уведомлению, 
млн.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</si>
  <si>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</si>
  <si>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</si>
  <si>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 (оферты)</t>
  </si>
  <si>
    <t>Наименования участников, подавших заявки/предложения (оферты)</t>
  </si>
  <si>
    <t>Цены заявок/предложений (оферт), 
млн.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</si>
  <si>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</si>
  <si>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</si>
  <si>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млн. руб. (без НДС)</t>
  </si>
  <si>
    <t>Цена победителя (единственного квалифицированного участника) по итоговому протоколу, млн.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</si>
  <si>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</si>
  <si>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млн. руб. 
(с НДС)</t>
  </si>
  <si>
    <t>Объем обязательств (по финансированию с НДС), приходящийся на текущий год по итогам закупки, 
млн.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</si>
  <si>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</si>
  <si>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</si>
  <si>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(дд.мм.гггг)</t>
  </si>
  <si>
    <t>Планируемая дата начала поставки товара, выполнения работ, оказания услуг по плану программы закупок (дд.мм.гггг)</t>
  </si>
  <si>
    <t>Дата начала поставки товара, выполнения работ, оказания услуг по договору (дд.мм.гггг)</t>
  </si>
  <si>
    <t>Дата исполнения поставщиком (подрядчиком, исполнителем) обязательств по договору (дд.мм.гггг)</t>
  </si>
  <si>
    <t>Причины отклонений</t>
  </si>
  <si>
    <t>Примечание</t>
  </si>
  <si>
    <t>План</t>
  </si>
  <si>
    <t>Факт</t>
  </si>
  <si>
    <t>Публикация извещения на ЭТП</t>
  </si>
  <si>
    <t>Дата объявления конкурентной процедуры 
(дд.мм.гггг)</t>
  </si>
  <si>
    <t>Дата вскрытия конвертов (дд.мм.гггг)</t>
  </si>
  <si>
    <t>Дата подведения итогов конкурентной процедуры 
(дд.мм.гггг)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</si>
  <si>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</si>
  <si>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</si>
  <si>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</si>
  <si>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</si>
  <si>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</si>
  <si>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</si>
  <si>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</si>
  <si>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</si>
  <si>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</si>
  <si>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</si>
  <si>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</si>
  <si>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</si>
  <si>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</si>
  <si>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</si>
  <si>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</si>
  <si>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</si>
  <si>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</si>
  <si>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</si>
  <si>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</si>
  <si>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</si>
  <si>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</si>
  <si>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Амурская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</si>
  <si>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</si>
  <si>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</si>
  <si>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</si>
  <si>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</si>
  <si>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</si>
  <si>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всего, в том числе:</t>
  </si>
  <si>
    <t>Работы</t>
  </si>
  <si>
    <t>ОЗП</t>
  </si>
  <si>
    <t>b2b-center.ru</t>
  </si>
  <si>
    <t>МТРиО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</si>
  <si>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</si>
  <si>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всего, в том числе: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</si>
  <si>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</si>
  <si>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</si>
  <si>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нд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</si>
  <si>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</si>
  <si>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</t>
  </si>
  <si>
    <t>1.1.2.2</t>
  </si>
  <si>
    <t>Технологическое присоединение к электрическим сетям иных сетевых организаций, всего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</si>
  <si>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</si>
  <si>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</si>
  <si>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</si>
  <si>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</si>
  <si>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</si>
  <si>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</si>
  <si>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</si>
  <si>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</si>
  <si>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</si>
  <si>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</si>
  <si>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</si>
  <si>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</si>
  <si>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</si>
  <si>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</si>
  <si>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</si>
  <si>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</si>
  <si>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</si>
  <si>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</si>
  <si>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</si>
  <si>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</si>
  <si>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</si>
  <si>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</si>
  <si>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</si>
  <si>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</si>
  <si>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</si>
  <si>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</si>
  <si>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</si>
  <si>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</si>
  <si>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</si>
  <si>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</si>
  <si>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</si>
  <si>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</si>
  <si>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</si>
  <si>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</si>
  <si>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</t>
  </si>
  <si>
    <t>1.2.3.4</t>
  </si>
  <si>
    <t>Установка приборов учета, класс напряжения 110 кВ и выше, всего</t>
  </si>
  <si>
    <t>1.2.3.5</t>
  </si>
  <si>
    <t>Включение приборов учета в систему сбора и передачи данных, класс напряжения 0,22 (0,4) кВ, всего</t>
  </si>
  <si>
    <t>1.2.3.6</t>
  </si>
  <si>
    <t>Включение приборов учета в систему сбора и передачи данных, класс напряжения 6 (10) кВ, всего</t>
  </si>
  <si>
    <t>1.2.3.7</t>
  </si>
  <si>
    <t>Включение приборов учета в систему сбора и передачи данных, класс напряжения 35 кВ, всего</t>
  </si>
  <si>
    <t>1.2.3.8</t>
  </si>
  <si>
    <t>Включение приборов учета в систему сбора и передачи данных, класс напряжения 110 кВ и выше, всего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</si>
  <si>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</si>
  <si>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</si>
  <si>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</si>
  <si>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</t>
  </si>
  <si>
    <t>1.2.4.2</t>
  </si>
  <si>
    <t>Модернизация, техническое перевооружение прочих объектов основных средств, всего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</si>
  <si>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</si>
  <si>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</si>
  <si>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</si>
  <si>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</si>
  <si>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</si>
  <si>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</t>
  </si>
  <si>
    <t>1.4</t>
  </si>
  <si>
    <t>Прочее новое строительство объектов электросетевого хозяйства, всего, в том числе:</t>
  </si>
  <si>
    <t>1.5</t>
  </si>
  <si>
    <t>1.6</t>
  </si>
  <si>
    <t>Прочие инвестиционные проекты, всего, в том числе:</t>
  </si>
  <si>
    <t>Технологическое присоединение объектов электросетевого хозяйства, всего, в том числе:</t>
  </si>
  <si>
    <t>Отчет о выполненных закупках товаров (работ, услуг) для реализации утвержденной инвестиционной программы с распределением по каждому инвестиционному проекту</t>
  </si>
  <si>
    <t>1.1.2.</t>
  </si>
  <si>
    <t>Строительство одноцепной ВЛЗ-6кВ от фидеров №4(оп.19) и №5(оп.18)ВЛ-6кВ"Хитачи"до КТПн-400/6кВ в СОТ "Детка"(21км)</t>
  </si>
  <si>
    <t>К_3.1</t>
  </si>
  <si>
    <t>Строительство от РП-4 4КЛ-10кВ с установкой 2КТПН-630/10 по ул. Тимптонская, квартал «И»  (КЛ-10кВ - 0,72км; 1,26МВА)</t>
  </si>
  <si>
    <t>K_3.2</t>
  </si>
  <si>
    <t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t>
  </si>
  <si>
    <t>K_3.3</t>
  </si>
  <si>
    <t>Техническое перевооружение (модернизация) ЦРП-1 (инв.№ 00000479) (ячейки 14шт, выключатели 10шт)</t>
  </si>
  <si>
    <t>K_1.1</t>
  </si>
  <si>
    <t>Техническое перевооружение (модернизация) ТП-23, ТП-24, ТП-29, ТП-75, ТП-81, ТП-92, ТП-98, ТП-100, ТП-101, ТП-104 (ячейки КСО-386 - 64шт)</t>
  </si>
  <si>
    <t>K_1.2</t>
  </si>
  <si>
    <t>Техническое перевооружение (модернизация) РП-5 (1 ед.)</t>
  </si>
  <si>
    <t>K_1.0</t>
  </si>
  <si>
    <t>Реконструкция ВОЗ. ЛИН. 10 КВ МКЗ, инв.№ 00000007 (ВЛ-10 кВ фидер №7 и фидер № 25 от ПС № 49 до РП-1) II этап (0,45км)</t>
  </si>
  <si>
    <t>K_1.3</t>
  </si>
  <si>
    <t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t>
  </si>
  <si>
    <t>K_1.6</t>
  </si>
  <si>
    <t>Установка на узлах ВЛ(З)-10(6)кВ ЯКНО-10(6)/630(400) с ВВ, РЗА, ТТ и ТН для ИИС (26 ед.)</t>
  </si>
  <si>
    <t>K_1.4</t>
  </si>
  <si>
    <t>Установка на узлах и/или точках ВЛ (КЛ)-10(6)кВ устройств ИПВЛ типа F1-3A2F/W (100шт)</t>
  </si>
  <si>
    <t>K_1.5</t>
  </si>
  <si>
    <t>Оборудование трансформаторных подстанций устройствами сбора и передачи информации (62шт)</t>
  </si>
  <si>
    <t>K_2.1</t>
  </si>
  <si>
    <t>Оборудование точек поставки Потребителей интеллектуальными приборами учёта ЭЭ (250шт)</t>
  </si>
  <si>
    <t>K_2.2</t>
  </si>
  <si>
    <t>Оборудование трансформаторных подстанций АИИС КУЭиИ (95шт)</t>
  </si>
  <si>
    <t>K_2.0</t>
  </si>
  <si>
    <t>Реконструкция крыши производственного цеха в здании Диспетчерской РЭС</t>
  </si>
  <si>
    <t>К_1.7</t>
  </si>
  <si>
    <t>Приобретение экскаватора-погрузчика CAT 432F2LRC с дополнительным оборудованием (1 ед.)</t>
  </si>
  <si>
    <t>K_4.1</t>
  </si>
  <si>
    <t>Приобретение передвижных ДЭС 100 и 60 киловатт (2ед.)</t>
  </si>
  <si>
    <t>K_4.2</t>
  </si>
  <si>
    <t>Приобретение легкового автомобиля для нужд ЗАО "НРЭС"</t>
  </si>
  <si>
    <t>K_4.3</t>
  </si>
  <si>
    <t xml:space="preserve">Приобретение бензопилы МS 361 (3,4кВт,45 см) </t>
  </si>
  <si>
    <t>K_4.4</t>
  </si>
  <si>
    <t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</t>
  </si>
  <si>
    <t>K_4.5</t>
  </si>
  <si>
    <t xml:space="preserve">Приобретение выключателя автом. ВА 5341-330010 1000А-690АС-УХЛЗ-КЭАЗ </t>
  </si>
  <si>
    <t>K_4.6</t>
  </si>
  <si>
    <t xml:space="preserve">Приобретение Сервера Тринити М2005126 </t>
  </si>
  <si>
    <t>K_4.7</t>
  </si>
  <si>
    <t>Монтаж систем контроля и управления доступом на объект (СКУД) - здание Диспетчерской РЭС по адресу: РС(Я), г.Нерюнгри, ул.Комсомольская, д.31</t>
  </si>
  <si>
    <t>K_4.8</t>
  </si>
  <si>
    <t xml:space="preserve">Приобретение электрогенератора DY6500LXW, с функцией сварки ,с колесами Huter </t>
  </si>
  <si>
    <t>K_4.9</t>
  </si>
  <si>
    <t>Закупка кабельно-проводниковая продукции</t>
  </si>
  <si>
    <t>юридическое лицо</t>
  </si>
  <si>
    <t>ЗП</t>
  </si>
  <si>
    <t>1. ООО «ДКА»
2. ООО «Интэл»
3. ООО «Электросистем»
4. ООО Торговый дом «Кабельный Альянс»
5. ООО «ТД «КАМА»
6. ООО «Торговый Дом «УНКОМТЕХ»
7. ООО «Многопрофильная Строительная Компания»</t>
  </si>
  <si>
    <t>3094443,06; 2965585,7; 2982803,00; 3095030,16; 3093298,82; 2721533,21; 2625000,00</t>
  </si>
  <si>
    <t>ООО «Торговый Дом «УНКОМТЕХ»</t>
  </si>
  <si>
    <t>27.03.</t>
  </si>
  <si>
    <t>14.04.2020.</t>
  </si>
  <si>
    <t>27.04.2020.</t>
  </si>
  <si>
    <t>29.06.2020.</t>
  </si>
  <si>
    <t>Закупка работ по бурение 200 скважин в земле под опоры ЛЭП.</t>
  </si>
  <si>
    <t>ИП Татаринцев Дмитрий Владимирович</t>
  </si>
  <si>
    <t>22.01.</t>
  </si>
  <si>
    <t>31.01.2020.</t>
  </si>
  <si>
    <t>п.п."в" п. 2. ст. 7. раздел 3.</t>
  </si>
  <si>
    <t>на основании решения руководителя Организации или лицом, им уполномоченным</t>
  </si>
  <si>
    <t>14.02.2020.</t>
  </si>
  <si>
    <t>15.03.2020.</t>
  </si>
  <si>
    <t>Закупка работ по заключительному этапу на проектные, электромонтажные и пусконаладочные работы оборудования для организации автоматизированной системы диспетчерского управления (АСДУ) в РП-5 (ТП-102) (инв.00000470) в 2020г.</t>
  </si>
  <si>
    <t>ООО "АТОМ"</t>
  </si>
  <si>
    <t>18.06.2020.</t>
  </si>
  <si>
    <t>02.08.2020.</t>
  </si>
  <si>
    <t>Закупка счетчика Меркурий 236 АRT-03 PQL</t>
  </si>
  <si>
    <t>1. ООО «Эмпирей»
2. ООО «Объединенные Энергетические Технологии»</t>
  </si>
  <si>
    <t>289800,00; 285464,5.</t>
  </si>
  <si>
    <t>ООО «Объединенные Энергетические Технологии»</t>
  </si>
  <si>
    <t>12.02.</t>
  </si>
  <si>
    <t>21.02.2020.</t>
  </si>
  <si>
    <t>10.03.2020.</t>
  </si>
  <si>
    <t>08.04.2020.</t>
  </si>
  <si>
    <t>Закупка работ на электромонтажные и пусконаладочные работы оборудования для организации автоматизированной информационно-измерительной системы коммерческого учёта электроэнергии и измерений (АИИС КУЭиИ)</t>
  </si>
  <si>
    <t>3.08.</t>
  </si>
  <si>
    <t>12.08.2020.</t>
  </si>
  <si>
    <t>23.10.2020.</t>
  </si>
  <si>
    <t>Закупка автомобиль Кроссовер</t>
  </si>
  <si>
    <t xml:space="preserve">ООО «ФАСТАР» </t>
  </si>
  <si>
    <t>02.03.</t>
  </si>
  <si>
    <t>11.03.2020.</t>
  </si>
  <si>
    <t>п.п."б" п. 2. ст. 7. раздел 3.</t>
  </si>
  <si>
    <t>23.03.2020.</t>
  </si>
  <si>
    <t>30.03.2020.</t>
  </si>
  <si>
    <t>Закупка электрического оборудования (ВА)</t>
  </si>
  <si>
    <t xml:space="preserve">1. ООО «РегионСтройКомплект»
2. ООО «Промэко»
3. ООО «Монтажникплюс» 
4. ООО «ЭКСПОНЕНТА»
5. ООО «ИНТРО»
6. ООО «РосЭнергоРесурс» </t>
  </si>
  <si>
    <t>302840,13; 292708,80; 305172,40; 268004,34; 324583,33; 322220,00.</t>
  </si>
  <si>
    <t>ООО "Промэко"</t>
  </si>
  <si>
    <t>t1.torgi223.ru</t>
  </si>
  <si>
    <t>17.07.</t>
  </si>
  <si>
    <t>28.07.2020.</t>
  </si>
  <si>
    <t>10.08.2020.</t>
  </si>
  <si>
    <t>04.09.2020.</t>
  </si>
  <si>
    <t>Закупка сервера Тринити</t>
  </si>
  <si>
    <t xml:space="preserve">к.п. </t>
  </si>
  <si>
    <t>АО Тринити Солюшнс</t>
  </si>
  <si>
    <t>Закупка работ на реконструкцию крыши производственного цеха в здании Диспетчерской РЭС</t>
  </si>
  <si>
    <t>оборудование пожарной сигнализации</t>
  </si>
  <si>
    <t>договор поставки и монтажа ТСО</t>
  </si>
  <si>
    <t>ООО ЧОП «Протект-ТМ»</t>
  </si>
  <si>
    <t>оборудование системы контроля и управления доступом (СКУД)</t>
  </si>
  <si>
    <t>ООО "Нерусвет"</t>
  </si>
  <si>
    <t xml:space="preserve">электрогенератор DY6500LXW, с функцией сварки ,с колесами Huter </t>
  </si>
  <si>
    <t>ООО "ДНС Ритейл"</t>
  </si>
  <si>
    <t>ИП Петряков М.А.</t>
  </si>
  <si>
    <t>31.03.2020.</t>
  </si>
  <si>
    <t>Закупка энерголеса</t>
  </si>
  <si>
    <t>ИП Зацепилов Владимир Андреевич</t>
  </si>
  <si>
    <t>Закупка СИП арматуры</t>
  </si>
  <si>
    <t xml:space="preserve">1. ООО «НИЛЕД»
2. ООО ПО «РосЭнергоРесурс»
3. ООО «ИнсталлГрупп» </t>
  </si>
  <si>
    <t>351806,23; 330119,00; 350319,17.</t>
  </si>
  <si>
    <t xml:space="preserve">ООО ПО «РосЭнергоРесурс» </t>
  </si>
  <si>
    <t>16.09.2020.</t>
  </si>
  <si>
    <t>Закупка изоляторов и крепежа ЛЭП</t>
  </si>
  <si>
    <t>1. ООО «ЮИК»
2. ООО «РосЭнергоРесурс»</t>
  </si>
  <si>
    <t>388800,00; 285400,00.</t>
  </si>
  <si>
    <t>11.09.2020.</t>
  </si>
  <si>
    <t>Технологическое присоединение энергопринимающих устройств потребителей максимальной мощностью до 150 кВт включительно</t>
  </si>
  <si>
    <t>Технологическое присоединение энергопринимающих устройств потребителей максимальной мощностью до 15 кВт включительно</t>
  </si>
  <si>
    <t>Строительство КЛ-0,4кВ от ТП-60 до зданий Лечебного блока "А" и Лечебного блока "Б" "НЦРБ" протяженностью 0,26 км</t>
  </si>
  <si>
    <t>К_5.2</t>
  </si>
  <si>
    <t>Строительство КЛ-10 кВ отТП14 до КТПН(поз.17) и КЛ 0,4кВ от КТПН(по.17) до ВРУ ж/д.поз.9;поз.10;поз.11 мк.Сосновый протяженностью 0,483 км</t>
  </si>
  <si>
    <t>К_5.1</t>
  </si>
  <si>
    <t xml:space="preserve">бензопила МS 361 </t>
  </si>
  <si>
    <t>МТРиО, работы</t>
  </si>
  <si>
    <t>за  2020 год</t>
  </si>
  <si>
    <t>Закрытое акционерное общество «Нерюнгринские районные электрические сети»</t>
  </si>
  <si>
    <t>Год раскрытия информации: 2021 год</t>
  </si>
  <si>
    <t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t>
  </si>
  <si>
    <t xml:space="preserve"> реквизиты решения органа исполнительной власти, утвердившего инвестиционную программу</t>
  </si>
  <si>
    <t>на период 2020 - 2025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</si>
</sst>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dd\.mm\.yyyy"/>
    <numFmt numFmtId="167" formatCode="0.000"/>
    <numFmt numFmtId="168" formatCode="_-* #,##0.00_р_._-;\-* #,##0.00_р_._-;_-* &quot;-&quot;??_р_._-;_-@_-"/>
    <numFmt numFmtId="169" formatCode="#,##0_ ;\-#,##0\ "/>
    <numFmt numFmtId="170" formatCode="_-* #,##0.00\ _р_._-;\-* #,##0.00\ _р_._-;_-* &quot;-&quot;??\ _р_._-;_-@_-"/>
    <numFmt numFmtId="171" formatCode="0.000000"/>
    <numFmt numFmtId="172" formatCode="#,##0.0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1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Arial Unicode MS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95">
    <xf numFmtId="0" fontId="0" fillId="0" borderId="0"/>
    <xf numFmtId="0" fontId="2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9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1" borderId="14" applyNumberFormat="0" applyAlignment="0" applyProtection="0"/>
    <xf numFmtId="0" fontId="20" fillId="21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3" borderId="15" applyNumberFormat="0" applyFont="0" applyAlignment="0" applyProtection="0"/>
    <xf numFmtId="0" fontId="10" fillId="23" borderId="15" applyNumberFormat="0" applyFon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2" fillId="0" borderId="0"/>
    <xf numFmtId="168" fontId="5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/>
    <xf numFmtId="0" fontId="4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/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4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1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171" fontId="3" fillId="0" borderId="0" xfId="1" applyNumberFormat="1" applyFont="1" applyFill="1" applyAlignment="1">
      <alignment horizontal="center"/>
    </xf>
    <xf numFmtId="171" fontId="3" fillId="0" borderId="1" xfId="1" applyNumberFormat="1" applyFont="1" applyFill="1" applyBorder="1" applyAlignment="1">
      <alignment horizontal="center" vertical="center"/>
    </xf>
    <xf numFmtId="171" fontId="6" fillId="0" borderId="7" xfId="2" applyNumberFormat="1" applyFont="1" applyFill="1" applyBorder="1" applyAlignment="1">
      <alignment horizontal="center" vertical="center"/>
    </xf>
    <xf numFmtId="171" fontId="5" fillId="0" borderId="1" xfId="2" applyNumberFormat="1" applyFont="1" applyFill="1" applyBorder="1" applyAlignment="1">
      <alignment horizontal="center" vertical="center"/>
    </xf>
    <xf numFmtId="171" fontId="6" fillId="0" borderId="1" xfId="2" applyNumberFormat="1" applyFont="1" applyFill="1" applyBorder="1" applyAlignment="1">
      <alignment horizontal="center" vertical="center"/>
    </xf>
    <xf numFmtId="171" fontId="3" fillId="0" borderId="1" xfId="4" applyNumberFormat="1" applyFont="1" applyFill="1" applyBorder="1" applyAlignment="1">
      <alignment horizontal="center" vertical="center"/>
    </xf>
    <xf numFmtId="171" fontId="4" fillId="0" borderId="0" xfId="2" applyNumberFormat="1" applyFont="1" applyFill="1"/>
    <xf numFmtId="171" fontId="4" fillId="0" borderId="0" xfId="2" applyNumberFormat="1" applyFont="1" applyFill="1" applyBorder="1"/>
    <xf numFmtId="171" fontId="4" fillId="0" borderId="0" xfId="1" applyNumberFormat="1" applyFont="1" applyFill="1"/>
    <xf numFmtId="0" fontId="5" fillId="0" borderId="1" xfId="2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4" fillId="0" borderId="3" xfId="3" applyFont="1" applyFill="1" applyBorder="1"/>
    <xf numFmtId="0" fontId="4" fillId="0" borderId="4" xfId="3" applyFont="1" applyFill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3" applyFont="1" applyFill="1" applyAlignment="1">
      <alignment horizont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7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horizontal="center" vertical="center" wrapText="1"/>
    </xf>
    <xf numFmtId="49" fontId="4" fillId="0" borderId="1" xfId="1193" applyNumberFormat="1" applyFont="1" applyFill="1" applyBorder="1" applyAlignment="1" applyProtection="1">
      <alignment vertical="center" wrapText="1"/>
    </xf>
    <xf numFmtId="0" fontId="32" fillId="0" borderId="2" xfId="1192" applyFont="1" applyFill="1" applyBorder="1" applyAlignment="1">
      <alignment horizontal="center" vertical="center"/>
    </xf>
    <xf numFmtId="4" fontId="4" fillId="0" borderId="2" xfId="1192" applyNumberFormat="1" applyFont="1" applyFill="1" applyBorder="1" applyAlignment="1" applyProtection="1">
      <alignment horizontal="center" vertical="center" wrapText="1"/>
    </xf>
    <xf numFmtId="0" fontId="32" fillId="0" borderId="3" xfId="1192" applyFont="1" applyFill="1" applyBorder="1" applyAlignment="1">
      <alignment horizontal="center" vertical="center"/>
    </xf>
    <xf numFmtId="4" fontId="4" fillId="0" borderId="3" xfId="1192" applyNumberFormat="1" applyFont="1" applyFill="1" applyBorder="1" applyAlignment="1" applyProtection="1">
      <alignment horizontal="center" vertical="center" wrapText="1"/>
    </xf>
    <xf numFmtId="0" fontId="32" fillId="0" borderId="4" xfId="1192" applyFont="1" applyFill="1" applyBorder="1" applyAlignment="1">
      <alignment horizontal="center" vertical="center"/>
    </xf>
    <xf numFmtId="4" fontId="4" fillId="0" borderId="4" xfId="1192" applyNumberFormat="1" applyFont="1" applyFill="1" applyBorder="1" applyAlignment="1" applyProtection="1">
      <alignment horizontal="center" vertical="center" wrapText="1"/>
    </xf>
    <xf numFmtId="0" fontId="32" fillId="0" borderId="1" xfId="1192" applyFont="1" applyFill="1" applyBorder="1" applyAlignment="1">
      <alignment horizontal="center" vertical="center"/>
    </xf>
    <xf numFmtId="4" fontId="4" fillId="0" borderId="1" xfId="1192" applyNumberFormat="1" applyFont="1" applyFill="1" applyBorder="1" applyAlignment="1" applyProtection="1">
      <alignment horizontal="left" vertical="center" wrapText="1"/>
    </xf>
    <xf numFmtId="4" fontId="4" fillId="0" borderId="1" xfId="1192" applyNumberFormat="1" applyFont="1" applyFill="1" applyBorder="1" applyAlignment="1" applyProtection="1">
      <alignment horizontal="center" vertical="center" wrapText="1"/>
    </xf>
    <xf numFmtId="0" fontId="5" fillId="0" borderId="1" xfId="124" applyFont="1" applyFill="1" applyBorder="1" applyAlignment="1" applyProtection="1">
      <alignment wrapText="1"/>
    </xf>
    <xf numFmtId="0" fontId="5" fillId="0" borderId="1" xfId="124" applyFont="1" applyFill="1" applyBorder="1" applyAlignment="1" applyProtection="1">
      <alignment horizontal="center" vertical="center" wrapText="1"/>
    </xf>
    <xf numFmtId="0" fontId="4" fillId="0" borderId="1" xfId="1193" applyFont="1" applyFill="1" applyBorder="1" applyAlignment="1" applyProtection="1">
      <alignment horizontal="center" vertical="center"/>
      <protection locked="0"/>
    </xf>
    <xf numFmtId="14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 wrapText="1"/>
    </xf>
    <xf numFmtId="16" fontId="5" fillId="0" borderId="1" xfId="2" applyNumberFormat="1" applyFont="1" applyFill="1" applyBorder="1" applyAlignment="1">
      <alignment horizontal="center" vertical="center" wrapText="1"/>
    </xf>
    <xf numFmtId="4" fontId="4" fillId="0" borderId="1" xfId="124" applyNumberFormat="1" applyFont="1" applyFill="1" applyBorder="1" applyAlignment="1" applyProtection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72" fontId="33" fillId="0" borderId="0" xfId="0" applyNumberFormat="1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</cellXfs>
  <cellStyles count="1195">
    <cellStyle name="20% - Акцент1 2" xfId="9"/>
    <cellStyle name="20% — акцент1 2" xfId="10"/>
    <cellStyle name="20% — акцент1 3" xfId="11"/>
    <cellStyle name="20% - Акцент2 2" xfId="12"/>
    <cellStyle name="20% — акцент2 2" xfId="13"/>
    <cellStyle name="20% — акцент2 3" xfId="14"/>
    <cellStyle name="20% - Акцент3 2" xfId="15"/>
    <cellStyle name="20% — акцент3 2" xfId="16"/>
    <cellStyle name="20% — акцент3 3" xfId="17"/>
    <cellStyle name="20% - Акцент4 2" xfId="18"/>
    <cellStyle name="20% — акцент4 2" xfId="19"/>
    <cellStyle name="20% — акцент4 3" xfId="20"/>
    <cellStyle name="20% - Акцент5 2" xfId="21"/>
    <cellStyle name="20% — акцент5 2" xfId="22"/>
    <cellStyle name="20% — акцент5 3" xfId="23"/>
    <cellStyle name="20% - Акцент6 2" xfId="24"/>
    <cellStyle name="20% — акцент6 2" xfId="25"/>
    <cellStyle name="20% — акцент6 3" xfId="26"/>
    <cellStyle name="40% - Акцент1 2" xfId="27"/>
    <cellStyle name="40% — акцент1 2" xfId="28"/>
    <cellStyle name="40% — акцент1 3" xfId="29"/>
    <cellStyle name="40% - Акцент2 2" xfId="30"/>
    <cellStyle name="40% — акцент2 2" xfId="31"/>
    <cellStyle name="40% — акцент2 3" xfId="32"/>
    <cellStyle name="40% - Акцент3 2" xfId="33"/>
    <cellStyle name="40% — акцент3 2" xfId="34"/>
    <cellStyle name="40% — акцент3 3" xfId="35"/>
    <cellStyle name="40% - Акцент4 2" xfId="36"/>
    <cellStyle name="40% — акцент4 2" xfId="37"/>
    <cellStyle name="40% — акцент4 3" xfId="38"/>
    <cellStyle name="40% - Акцент5 2" xfId="39"/>
    <cellStyle name="40% — акцент5 2" xfId="40"/>
    <cellStyle name="40% — акцент5 3" xfId="41"/>
    <cellStyle name="40% - Акцент6 2" xfId="42"/>
    <cellStyle name="40% — акцент6 2" xfId="43"/>
    <cellStyle name="40% — акцент6 3" xfId="44"/>
    <cellStyle name="60% - Акцент1 2" xfId="45"/>
    <cellStyle name="60% — акцент1 2" xfId="46"/>
    <cellStyle name="60% — акцент1 3" xfId="47"/>
    <cellStyle name="60% - Акцент2 2" xfId="48"/>
    <cellStyle name="60% — акцент2 2" xfId="49"/>
    <cellStyle name="60% — акцент2 3" xfId="50"/>
    <cellStyle name="60% - Акцент3 2" xfId="51"/>
    <cellStyle name="60% — акцент3 2" xfId="52"/>
    <cellStyle name="60% — акцент3 3" xfId="53"/>
    <cellStyle name="60% - Акцент4 2" xfId="54"/>
    <cellStyle name="60% — акцент4 2" xfId="55"/>
    <cellStyle name="60% — акцент4 3" xfId="56"/>
    <cellStyle name="60% - Акцент5 2" xfId="57"/>
    <cellStyle name="60% — акцент5 2" xfId="58"/>
    <cellStyle name="60% — акцент5 3" xfId="59"/>
    <cellStyle name="60% - Акцент6 2" xfId="60"/>
    <cellStyle name="60% — акцент6 2" xfId="61"/>
    <cellStyle name="60% — акцент6 3" xfId="62"/>
    <cellStyle name="Normal" xfId="4"/>
    <cellStyle name="Normal 2" xfId="63"/>
    <cellStyle name="TableStyleLight1" xfId="8"/>
    <cellStyle name="TableStyleLight1 2" xfId="64"/>
    <cellStyle name="Акцент1 2" xfId="65"/>
    <cellStyle name="Акцент1 3" xfId="66"/>
    <cellStyle name="Акцент2 2" xfId="67"/>
    <cellStyle name="Акцент2 3" xfId="68"/>
    <cellStyle name="Акцент3 2" xfId="69"/>
    <cellStyle name="Акцент3 3" xfId="70"/>
    <cellStyle name="Акцент4 2" xfId="71"/>
    <cellStyle name="Акцент4 3" xfId="72"/>
    <cellStyle name="Акцент5 2" xfId="73"/>
    <cellStyle name="Акцент5 3" xfId="74"/>
    <cellStyle name="Акцент6 2" xfId="75"/>
    <cellStyle name="Акцент6 3" xfId="76"/>
    <cellStyle name="Ввод  2" xfId="77"/>
    <cellStyle name="Ввод  3" xfId="78"/>
    <cellStyle name="Вывод 2" xfId="79"/>
    <cellStyle name="Вывод 3" xfId="80"/>
    <cellStyle name="Вычисление 2" xfId="81"/>
    <cellStyle name="Вычисление 3" xfId="82"/>
    <cellStyle name="Заголовок 1 2" xfId="83"/>
    <cellStyle name="Заголовок 1 3" xfId="84"/>
    <cellStyle name="Заголовок 2 2" xfId="85"/>
    <cellStyle name="Заголовок 2 3" xfId="86"/>
    <cellStyle name="Заголовок 3 2" xfId="87"/>
    <cellStyle name="Заголовок 3 3" xfId="88"/>
    <cellStyle name="Заголовок 4 2" xfId="89"/>
    <cellStyle name="Заголовок 4 3" xfId="90"/>
    <cellStyle name="Итог 2" xfId="91"/>
    <cellStyle name="Итог 3" xfId="92"/>
    <cellStyle name="Контрольная ячейка 2" xfId="93"/>
    <cellStyle name="Контрольная ячейка 3" xfId="94"/>
    <cellStyle name="Название 2" xfId="95"/>
    <cellStyle name="Название 3" xfId="96"/>
    <cellStyle name="Нейтральный 2" xfId="97"/>
    <cellStyle name="Нейтральный 3" xfId="98"/>
    <cellStyle name="Обычный" xfId="0" builtinId="0"/>
    <cellStyle name="Обычный 10" xfId="99"/>
    <cellStyle name="Обычный 10 2" xfId="100"/>
    <cellStyle name="Обычный 10 2 2" xfId="101"/>
    <cellStyle name="Обычный 10 2 2 2" xfId="102"/>
    <cellStyle name="Обычный 10 2 2 2 2" xfId="103"/>
    <cellStyle name="Обычный 10 2 2 2 3" xfId="104"/>
    <cellStyle name="Обычный 10 2 2 3" xfId="105"/>
    <cellStyle name="Обычный 10 2 2 4" xfId="106"/>
    <cellStyle name="Обычный 11" xfId="107"/>
    <cellStyle name="Обычный 11 2" xfId="108"/>
    <cellStyle name="Обычный 11 3" xfId="109"/>
    <cellStyle name="Обычный 12" xfId="110"/>
    <cellStyle name="Обычный 12 2" xfId="111"/>
    <cellStyle name="Обычный 13" xfId="112"/>
    <cellStyle name="Обычный 13 2" xfId="113"/>
    <cellStyle name="Обычный 14" xfId="114"/>
    <cellStyle name="Обычный 14 2" xfId="3"/>
    <cellStyle name="Обычный 15" xfId="5"/>
    <cellStyle name="Обычный 17 2" xfId="115"/>
    <cellStyle name="Обычный 2" xfId="6"/>
    <cellStyle name="Обычный 2 10" xfId="116"/>
    <cellStyle name="Обычный 2 2" xfId="117"/>
    <cellStyle name="Обычный 2 26 2" xfId="118"/>
    <cellStyle name="Обычный 2 3" xfId="119"/>
    <cellStyle name="Обычный 2 3 2" xfId="120"/>
    <cellStyle name="Обычный 2 3 5" xfId="121"/>
    <cellStyle name="Обычный 2 4 2" xfId="122"/>
    <cellStyle name="Обычный 2 4 2 2" xfId="123"/>
    <cellStyle name="Обычный 3" xfId="2"/>
    <cellStyle name="Обычный 3 2" xfId="124"/>
    <cellStyle name="Обычный 3 2 2 2" xfId="125"/>
    <cellStyle name="Обычный 3 21" xfId="126"/>
    <cellStyle name="Обычный 4" xfId="127"/>
    <cellStyle name="Обычный 4 2" xfId="128"/>
    <cellStyle name="Обычный 5" xfId="129"/>
    <cellStyle name="Обычный 6" xfId="130"/>
    <cellStyle name="Обычный 6 10" xfId="131"/>
    <cellStyle name="Обычный 6 11" xfId="132"/>
    <cellStyle name="Обычный 6 2" xfId="133"/>
    <cellStyle name="Обычный 6 2 10" xfId="134"/>
    <cellStyle name="Обычный 6 2 10 2" xfId="135"/>
    <cellStyle name="Обычный 6 2 10 3" xfId="136"/>
    <cellStyle name="Обычный 6 2 11" xfId="137"/>
    <cellStyle name="Обычный 6 2 12" xfId="138"/>
    <cellStyle name="Обычный 6 2 2" xfId="139"/>
    <cellStyle name="Обычный 6 2 2 10" xfId="140"/>
    <cellStyle name="Обычный 6 2 2 11" xfId="141"/>
    <cellStyle name="Обычный 6 2 2 2" xfId="142"/>
    <cellStyle name="Обычный 6 2 2 2 2" xfId="143"/>
    <cellStyle name="Обычный 6 2 2 2 2 2" xfId="144"/>
    <cellStyle name="Обычный 6 2 2 2 2 2 2" xfId="145"/>
    <cellStyle name="Обычный 6 2 2 2 2 2 2 2" xfId="146"/>
    <cellStyle name="Обычный 6 2 2 2 2 2 2 2 2" xfId="147"/>
    <cellStyle name="Обычный 6 2 2 2 2 2 2 2 3" xfId="148"/>
    <cellStyle name="Обычный 6 2 2 2 2 2 2 3" xfId="149"/>
    <cellStyle name="Обычный 6 2 2 2 2 2 2 4" xfId="150"/>
    <cellStyle name="Обычный 6 2 2 2 2 2 3" xfId="151"/>
    <cellStyle name="Обычный 6 2 2 2 2 2 3 2" xfId="152"/>
    <cellStyle name="Обычный 6 2 2 2 2 2 3 2 2" xfId="153"/>
    <cellStyle name="Обычный 6 2 2 2 2 2 3 2 3" xfId="154"/>
    <cellStyle name="Обычный 6 2 2 2 2 2 3 3" xfId="155"/>
    <cellStyle name="Обычный 6 2 2 2 2 2 3 4" xfId="156"/>
    <cellStyle name="Обычный 6 2 2 2 2 2 4" xfId="157"/>
    <cellStyle name="Обычный 6 2 2 2 2 2 4 2" xfId="158"/>
    <cellStyle name="Обычный 6 2 2 2 2 2 4 3" xfId="159"/>
    <cellStyle name="Обычный 6 2 2 2 2 2 5" xfId="160"/>
    <cellStyle name="Обычный 6 2 2 2 2 2 6" xfId="161"/>
    <cellStyle name="Обычный 6 2 2 2 2 3" xfId="162"/>
    <cellStyle name="Обычный 6 2 2 2 2 3 2" xfId="163"/>
    <cellStyle name="Обычный 6 2 2 2 2 3 2 2" xfId="164"/>
    <cellStyle name="Обычный 6 2 2 2 2 3 2 3" xfId="165"/>
    <cellStyle name="Обычный 6 2 2 2 2 3 3" xfId="166"/>
    <cellStyle name="Обычный 6 2 2 2 2 3 4" xfId="167"/>
    <cellStyle name="Обычный 6 2 2 2 2 4" xfId="168"/>
    <cellStyle name="Обычный 6 2 2 2 2 4 2" xfId="169"/>
    <cellStyle name="Обычный 6 2 2 2 2 4 2 2" xfId="170"/>
    <cellStyle name="Обычный 6 2 2 2 2 4 2 3" xfId="171"/>
    <cellStyle name="Обычный 6 2 2 2 2 4 3" xfId="172"/>
    <cellStyle name="Обычный 6 2 2 2 2 4 4" xfId="173"/>
    <cellStyle name="Обычный 6 2 2 2 2 5" xfId="174"/>
    <cellStyle name="Обычный 6 2 2 2 2 5 2" xfId="175"/>
    <cellStyle name="Обычный 6 2 2 2 2 5 3" xfId="176"/>
    <cellStyle name="Обычный 6 2 2 2 2 6" xfId="177"/>
    <cellStyle name="Обычный 6 2 2 2 2 7" xfId="178"/>
    <cellStyle name="Обычный 6 2 2 2 3" xfId="179"/>
    <cellStyle name="Обычный 6 2 2 2 3 2" xfId="180"/>
    <cellStyle name="Обычный 6 2 2 2 3 2 2" xfId="181"/>
    <cellStyle name="Обычный 6 2 2 2 3 2 2 2" xfId="182"/>
    <cellStyle name="Обычный 6 2 2 2 3 2 2 3" xfId="183"/>
    <cellStyle name="Обычный 6 2 2 2 3 2 3" xfId="184"/>
    <cellStyle name="Обычный 6 2 2 2 3 2 4" xfId="185"/>
    <cellStyle name="Обычный 6 2 2 2 3 3" xfId="186"/>
    <cellStyle name="Обычный 6 2 2 2 3 3 2" xfId="187"/>
    <cellStyle name="Обычный 6 2 2 2 3 3 2 2" xfId="188"/>
    <cellStyle name="Обычный 6 2 2 2 3 3 2 3" xfId="189"/>
    <cellStyle name="Обычный 6 2 2 2 3 3 3" xfId="190"/>
    <cellStyle name="Обычный 6 2 2 2 3 3 4" xfId="191"/>
    <cellStyle name="Обычный 6 2 2 2 3 4" xfId="192"/>
    <cellStyle name="Обычный 6 2 2 2 3 4 2" xfId="193"/>
    <cellStyle name="Обычный 6 2 2 2 3 4 3" xfId="194"/>
    <cellStyle name="Обычный 6 2 2 2 3 5" xfId="195"/>
    <cellStyle name="Обычный 6 2 2 2 3 6" xfId="196"/>
    <cellStyle name="Обычный 6 2 2 2 4" xfId="197"/>
    <cellStyle name="Обычный 6 2 2 2 4 2" xfId="198"/>
    <cellStyle name="Обычный 6 2 2 2 4 2 2" xfId="199"/>
    <cellStyle name="Обычный 6 2 2 2 4 2 3" xfId="200"/>
    <cellStyle name="Обычный 6 2 2 2 4 3" xfId="201"/>
    <cellStyle name="Обычный 6 2 2 2 4 4" xfId="202"/>
    <cellStyle name="Обычный 6 2 2 2 5" xfId="203"/>
    <cellStyle name="Обычный 6 2 2 2 5 2" xfId="204"/>
    <cellStyle name="Обычный 6 2 2 2 5 2 2" xfId="205"/>
    <cellStyle name="Обычный 6 2 2 2 5 2 3" xfId="206"/>
    <cellStyle name="Обычный 6 2 2 2 5 3" xfId="207"/>
    <cellStyle name="Обычный 6 2 2 2 5 4" xfId="208"/>
    <cellStyle name="Обычный 6 2 2 2 6" xfId="209"/>
    <cellStyle name="Обычный 6 2 2 2 6 2" xfId="210"/>
    <cellStyle name="Обычный 6 2 2 2 6 3" xfId="211"/>
    <cellStyle name="Обычный 6 2 2 2 7" xfId="212"/>
    <cellStyle name="Обычный 6 2 2 2 8" xfId="213"/>
    <cellStyle name="Обычный 6 2 2 3" xfId="214"/>
    <cellStyle name="Обычный 6 2 2 3 2" xfId="215"/>
    <cellStyle name="Обычный 6 2 2 3 2 2" xfId="216"/>
    <cellStyle name="Обычный 6 2 2 3 2 2 2" xfId="217"/>
    <cellStyle name="Обычный 6 2 2 3 2 2 2 2" xfId="218"/>
    <cellStyle name="Обычный 6 2 2 3 2 2 2 3" xfId="219"/>
    <cellStyle name="Обычный 6 2 2 3 2 2 3" xfId="220"/>
    <cellStyle name="Обычный 6 2 2 3 2 2 4" xfId="221"/>
    <cellStyle name="Обычный 6 2 2 3 2 3" xfId="222"/>
    <cellStyle name="Обычный 6 2 2 3 2 3 2" xfId="223"/>
    <cellStyle name="Обычный 6 2 2 3 2 3 2 2" xfId="224"/>
    <cellStyle name="Обычный 6 2 2 3 2 3 2 3" xfId="225"/>
    <cellStyle name="Обычный 6 2 2 3 2 3 3" xfId="226"/>
    <cellStyle name="Обычный 6 2 2 3 2 3 4" xfId="227"/>
    <cellStyle name="Обычный 6 2 2 3 2 4" xfId="228"/>
    <cellStyle name="Обычный 6 2 2 3 2 4 2" xfId="229"/>
    <cellStyle name="Обычный 6 2 2 3 2 4 3" xfId="230"/>
    <cellStyle name="Обычный 6 2 2 3 2 5" xfId="231"/>
    <cellStyle name="Обычный 6 2 2 3 2 6" xfId="232"/>
    <cellStyle name="Обычный 6 2 2 3 3" xfId="233"/>
    <cellStyle name="Обычный 6 2 2 3 3 2" xfId="234"/>
    <cellStyle name="Обычный 6 2 2 3 3 2 2" xfId="235"/>
    <cellStyle name="Обычный 6 2 2 3 3 2 3" xfId="236"/>
    <cellStyle name="Обычный 6 2 2 3 3 3" xfId="237"/>
    <cellStyle name="Обычный 6 2 2 3 3 4" xfId="238"/>
    <cellStyle name="Обычный 6 2 2 3 4" xfId="239"/>
    <cellStyle name="Обычный 6 2 2 3 4 2" xfId="240"/>
    <cellStyle name="Обычный 6 2 2 3 4 2 2" xfId="241"/>
    <cellStyle name="Обычный 6 2 2 3 4 2 3" xfId="242"/>
    <cellStyle name="Обычный 6 2 2 3 4 3" xfId="243"/>
    <cellStyle name="Обычный 6 2 2 3 4 4" xfId="244"/>
    <cellStyle name="Обычный 6 2 2 3 5" xfId="245"/>
    <cellStyle name="Обычный 6 2 2 3 5 2" xfId="246"/>
    <cellStyle name="Обычный 6 2 2 3 5 3" xfId="247"/>
    <cellStyle name="Обычный 6 2 2 3 6" xfId="248"/>
    <cellStyle name="Обычный 6 2 2 3 7" xfId="249"/>
    <cellStyle name="Обычный 6 2 2 4" xfId="250"/>
    <cellStyle name="Обычный 6 2 2 4 2" xfId="251"/>
    <cellStyle name="Обычный 6 2 2 4 2 2" xfId="252"/>
    <cellStyle name="Обычный 6 2 2 4 2 2 2" xfId="253"/>
    <cellStyle name="Обычный 6 2 2 4 2 2 2 2" xfId="254"/>
    <cellStyle name="Обычный 6 2 2 4 2 2 2 3" xfId="255"/>
    <cellStyle name="Обычный 6 2 2 4 2 2 3" xfId="256"/>
    <cellStyle name="Обычный 6 2 2 4 2 2 4" xfId="257"/>
    <cellStyle name="Обычный 6 2 2 4 2 3" xfId="258"/>
    <cellStyle name="Обычный 6 2 2 4 2 3 2" xfId="259"/>
    <cellStyle name="Обычный 6 2 2 4 2 3 2 2" xfId="260"/>
    <cellStyle name="Обычный 6 2 2 4 2 3 2 3" xfId="261"/>
    <cellStyle name="Обычный 6 2 2 4 2 3 3" xfId="262"/>
    <cellStyle name="Обычный 6 2 2 4 2 3 4" xfId="263"/>
    <cellStyle name="Обычный 6 2 2 4 2 4" xfId="264"/>
    <cellStyle name="Обычный 6 2 2 4 2 4 2" xfId="265"/>
    <cellStyle name="Обычный 6 2 2 4 2 4 3" xfId="266"/>
    <cellStyle name="Обычный 6 2 2 4 2 5" xfId="267"/>
    <cellStyle name="Обычный 6 2 2 4 2 6" xfId="268"/>
    <cellStyle name="Обычный 6 2 2 4 3" xfId="269"/>
    <cellStyle name="Обычный 6 2 2 4 3 2" xfId="270"/>
    <cellStyle name="Обычный 6 2 2 4 3 2 2" xfId="271"/>
    <cellStyle name="Обычный 6 2 2 4 3 2 3" xfId="272"/>
    <cellStyle name="Обычный 6 2 2 4 3 3" xfId="273"/>
    <cellStyle name="Обычный 6 2 2 4 3 4" xfId="274"/>
    <cellStyle name="Обычный 6 2 2 4 4" xfId="275"/>
    <cellStyle name="Обычный 6 2 2 4 4 2" xfId="276"/>
    <cellStyle name="Обычный 6 2 2 4 4 2 2" xfId="277"/>
    <cellStyle name="Обычный 6 2 2 4 4 2 3" xfId="278"/>
    <cellStyle name="Обычный 6 2 2 4 4 3" xfId="279"/>
    <cellStyle name="Обычный 6 2 2 4 4 4" xfId="280"/>
    <cellStyle name="Обычный 6 2 2 4 5" xfId="281"/>
    <cellStyle name="Обычный 6 2 2 4 5 2" xfId="282"/>
    <cellStyle name="Обычный 6 2 2 4 5 3" xfId="283"/>
    <cellStyle name="Обычный 6 2 2 4 6" xfId="284"/>
    <cellStyle name="Обычный 6 2 2 4 7" xfId="285"/>
    <cellStyle name="Обычный 6 2 2 5" xfId="286"/>
    <cellStyle name="Обычный 6 2 2 5 2" xfId="287"/>
    <cellStyle name="Обычный 6 2 2 5 2 2" xfId="288"/>
    <cellStyle name="Обычный 6 2 2 5 2 2 2" xfId="289"/>
    <cellStyle name="Обычный 6 2 2 5 2 2 3" xfId="290"/>
    <cellStyle name="Обычный 6 2 2 5 2 3" xfId="291"/>
    <cellStyle name="Обычный 6 2 2 5 2 4" xfId="292"/>
    <cellStyle name="Обычный 6 2 2 5 3" xfId="293"/>
    <cellStyle name="Обычный 6 2 2 5 3 2" xfId="294"/>
    <cellStyle name="Обычный 6 2 2 5 3 2 2" xfId="295"/>
    <cellStyle name="Обычный 6 2 2 5 3 2 3" xfId="296"/>
    <cellStyle name="Обычный 6 2 2 5 3 3" xfId="297"/>
    <cellStyle name="Обычный 6 2 2 5 3 4" xfId="298"/>
    <cellStyle name="Обычный 6 2 2 5 4" xfId="299"/>
    <cellStyle name="Обычный 6 2 2 5 4 2" xfId="300"/>
    <cellStyle name="Обычный 6 2 2 5 4 3" xfId="301"/>
    <cellStyle name="Обычный 6 2 2 5 5" xfId="302"/>
    <cellStyle name="Обычный 6 2 2 5 6" xfId="303"/>
    <cellStyle name="Обычный 6 2 2 6" xfId="304"/>
    <cellStyle name="Обычный 6 2 2 6 2" xfId="305"/>
    <cellStyle name="Обычный 6 2 2 6 2 2" xfId="306"/>
    <cellStyle name="Обычный 6 2 2 6 2 3" xfId="307"/>
    <cellStyle name="Обычный 6 2 2 6 3" xfId="308"/>
    <cellStyle name="Обычный 6 2 2 6 4" xfId="309"/>
    <cellStyle name="Обычный 6 2 2 7" xfId="310"/>
    <cellStyle name="Обычный 6 2 2 7 2" xfId="311"/>
    <cellStyle name="Обычный 6 2 2 7 2 2" xfId="312"/>
    <cellStyle name="Обычный 6 2 2 7 2 3" xfId="313"/>
    <cellStyle name="Обычный 6 2 2 7 3" xfId="314"/>
    <cellStyle name="Обычный 6 2 2 7 4" xfId="315"/>
    <cellStyle name="Обычный 6 2 2 8" xfId="316"/>
    <cellStyle name="Обычный 6 2 2 8 2" xfId="317"/>
    <cellStyle name="Обычный 6 2 2 8 2 2" xfId="318"/>
    <cellStyle name="Обычный 6 2 2 8 2 3" xfId="319"/>
    <cellStyle name="Обычный 6 2 2 8 3" xfId="320"/>
    <cellStyle name="Обычный 6 2 2 8 4" xfId="321"/>
    <cellStyle name="Обычный 6 2 2 9" xfId="322"/>
    <cellStyle name="Обычный 6 2 2 9 2" xfId="323"/>
    <cellStyle name="Обычный 6 2 2 9 3" xfId="324"/>
    <cellStyle name="Обычный 6 2 3" xfId="7"/>
    <cellStyle name="Обычный 6 2 3 10" xfId="325"/>
    <cellStyle name="Обычный 6 2 3 10 2" xfId="326"/>
    <cellStyle name="Обычный 6 2 3 10 3" xfId="327"/>
    <cellStyle name="Обычный 6 2 3 11" xfId="328"/>
    <cellStyle name="Обычный 6 2 3 12" xfId="329"/>
    <cellStyle name="Обычный 6 2 3 2" xfId="330"/>
    <cellStyle name="Обычный 6 2 3 2 2" xfId="331"/>
    <cellStyle name="Обычный 6 2 3 2 2 2" xfId="332"/>
    <cellStyle name="Обычный 6 2 3 2 2 2 2" xfId="333"/>
    <cellStyle name="Обычный 6 2 3 2 2 2 2 2" xfId="334"/>
    <cellStyle name="Обычный 6 2 3 2 2 2 2 2 2" xfId="335"/>
    <cellStyle name="Обычный 6 2 3 2 2 2 2 2 3" xfId="336"/>
    <cellStyle name="Обычный 6 2 3 2 2 2 2 3" xfId="337"/>
    <cellStyle name="Обычный 6 2 3 2 2 2 2 4" xfId="338"/>
    <cellStyle name="Обычный 6 2 3 2 2 2 3" xfId="339"/>
    <cellStyle name="Обычный 6 2 3 2 2 2 3 2" xfId="340"/>
    <cellStyle name="Обычный 6 2 3 2 2 2 3 2 2" xfId="341"/>
    <cellStyle name="Обычный 6 2 3 2 2 2 3 2 3" xfId="342"/>
    <cellStyle name="Обычный 6 2 3 2 2 2 3 3" xfId="343"/>
    <cellStyle name="Обычный 6 2 3 2 2 2 3 4" xfId="344"/>
    <cellStyle name="Обычный 6 2 3 2 2 2 4" xfId="345"/>
    <cellStyle name="Обычный 6 2 3 2 2 2 4 2" xfId="346"/>
    <cellStyle name="Обычный 6 2 3 2 2 2 4 3" xfId="347"/>
    <cellStyle name="Обычный 6 2 3 2 2 2 5" xfId="348"/>
    <cellStyle name="Обычный 6 2 3 2 2 2 6" xfId="349"/>
    <cellStyle name="Обычный 6 2 3 2 2 3" xfId="350"/>
    <cellStyle name="Обычный 6 2 3 2 2 3 2" xfId="351"/>
    <cellStyle name="Обычный 6 2 3 2 2 3 2 2" xfId="352"/>
    <cellStyle name="Обычный 6 2 3 2 2 3 2 3" xfId="353"/>
    <cellStyle name="Обычный 6 2 3 2 2 3 3" xfId="354"/>
    <cellStyle name="Обычный 6 2 3 2 2 3 4" xfId="355"/>
    <cellStyle name="Обычный 6 2 3 2 2 4" xfId="356"/>
    <cellStyle name="Обычный 6 2 3 2 2 4 2" xfId="357"/>
    <cellStyle name="Обычный 6 2 3 2 2 4 2 2" xfId="358"/>
    <cellStyle name="Обычный 6 2 3 2 2 4 2 3" xfId="359"/>
    <cellStyle name="Обычный 6 2 3 2 2 4 3" xfId="360"/>
    <cellStyle name="Обычный 6 2 3 2 2 4 4" xfId="361"/>
    <cellStyle name="Обычный 6 2 3 2 2 5" xfId="362"/>
    <cellStyle name="Обычный 6 2 3 2 2 5 2" xfId="363"/>
    <cellStyle name="Обычный 6 2 3 2 2 5 3" xfId="364"/>
    <cellStyle name="Обычный 6 2 3 2 2 6" xfId="365"/>
    <cellStyle name="Обычный 6 2 3 2 2 7" xfId="366"/>
    <cellStyle name="Обычный 6 2 3 2 3" xfId="367"/>
    <cellStyle name="Обычный 6 2 3 2 3 2" xfId="368"/>
    <cellStyle name="Обычный 6 2 3 2 3 2 2" xfId="369"/>
    <cellStyle name="Обычный 6 2 3 2 3 2 2 2" xfId="370"/>
    <cellStyle name="Обычный 6 2 3 2 3 2 2 3" xfId="371"/>
    <cellStyle name="Обычный 6 2 3 2 3 2 3" xfId="372"/>
    <cellStyle name="Обычный 6 2 3 2 3 2 4" xfId="373"/>
    <cellStyle name="Обычный 6 2 3 2 3 3" xfId="374"/>
    <cellStyle name="Обычный 6 2 3 2 3 3 2" xfId="375"/>
    <cellStyle name="Обычный 6 2 3 2 3 3 2 2" xfId="376"/>
    <cellStyle name="Обычный 6 2 3 2 3 3 2 3" xfId="377"/>
    <cellStyle name="Обычный 6 2 3 2 3 3 3" xfId="378"/>
    <cellStyle name="Обычный 6 2 3 2 3 3 4" xfId="379"/>
    <cellStyle name="Обычный 6 2 3 2 3 4" xfId="380"/>
    <cellStyle name="Обычный 6 2 3 2 3 4 2" xfId="381"/>
    <cellStyle name="Обычный 6 2 3 2 3 4 3" xfId="382"/>
    <cellStyle name="Обычный 6 2 3 2 3 5" xfId="383"/>
    <cellStyle name="Обычный 6 2 3 2 3 6" xfId="384"/>
    <cellStyle name="Обычный 6 2 3 2 4" xfId="385"/>
    <cellStyle name="Обычный 6 2 3 2 4 2" xfId="386"/>
    <cellStyle name="Обычный 6 2 3 2 4 2 2" xfId="387"/>
    <cellStyle name="Обычный 6 2 3 2 4 2 3" xfId="388"/>
    <cellStyle name="Обычный 6 2 3 2 4 3" xfId="389"/>
    <cellStyle name="Обычный 6 2 3 2 4 4" xfId="390"/>
    <cellStyle name="Обычный 6 2 3 2 5" xfId="391"/>
    <cellStyle name="Обычный 6 2 3 2 5 2" xfId="392"/>
    <cellStyle name="Обычный 6 2 3 2 5 2 2" xfId="393"/>
    <cellStyle name="Обычный 6 2 3 2 5 2 3" xfId="394"/>
    <cellStyle name="Обычный 6 2 3 2 5 3" xfId="395"/>
    <cellStyle name="Обычный 6 2 3 2 5 4" xfId="396"/>
    <cellStyle name="Обычный 6 2 3 2 6" xfId="397"/>
    <cellStyle name="Обычный 6 2 3 2 6 2" xfId="398"/>
    <cellStyle name="Обычный 6 2 3 2 6 3" xfId="399"/>
    <cellStyle name="Обычный 6 2 3 2 7" xfId="400"/>
    <cellStyle name="Обычный 6 2 3 2 8" xfId="401"/>
    <cellStyle name="Обычный 6 2 3 3" xfId="402"/>
    <cellStyle name="Обычный 6 2 3 3 2" xfId="403"/>
    <cellStyle name="Обычный 6 2 3 3 2 2" xfId="404"/>
    <cellStyle name="Обычный 6 2 3 3 2 2 2" xfId="405"/>
    <cellStyle name="Обычный 6 2 3 3 2 2 2 2" xfId="406"/>
    <cellStyle name="Обычный 6 2 3 3 2 2 2 3" xfId="407"/>
    <cellStyle name="Обычный 6 2 3 3 2 2 3" xfId="408"/>
    <cellStyle name="Обычный 6 2 3 3 2 2 4" xfId="409"/>
    <cellStyle name="Обычный 6 2 3 3 2 3" xfId="410"/>
    <cellStyle name="Обычный 6 2 3 3 2 3 2" xfId="411"/>
    <cellStyle name="Обычный 6 2 3 3 2 3 2 2" xfId="412"/>
    <cellStyle name="Обычный 6 2 3 3 2 3 2 3" xfId="413"/>
    <cellStyle name="Обычный 6 2 3 3 2 3 3" xfId="414"/>
    <cellStyle name="Обычный 6 2 3 3 2 3 4" xfId="415"/>
    <cellStyle name="Обычный 6 2 3 3 2 4" xfId="416"/>
    <cellStyle name="Обычный 6 2 3 3 2 4 2" xfId="417"/>
    <cellStyle name="Обычный 6 2 3 3 2 4 3" xfId="418"/>
    <cellStyle name="Обычный 6 2 3 3 2 5" xfId="419"/>
    <cellStyle name="Обычный 6 2 3 3 2 6" xfId="420"/>
    <cellStyle name="Обычный 6 2 3 3 3" xfId="421"/>
    <cellStyle name="Обычный 6 2 3 3 3 2" xfId="422"/>
    <cellStyle name="Обычный 6 2 3 3 3 2 2" xfId="423"/>
    <cellStyle name="Обычный 6 2 3 3 3 2 3" xfId="424"/>
    <cellStyle name="Обычный 6 2 3 3 3 3" xfId="425"/>
    <cellStyle name="Обычный 6 2 3 3 3 4" xfId="426"/>
    <cellStyle name="Обычный 6 2 3 3 4" xfId="427"/>
    <cellStyle name="Обычный 6 2 3 3 4 2" xfId="428"/>
    <cellStyle name="Обычный 6 2 3 3 4 2 2" xfId="429"/>
    <cellStyle name="Обычный 6 2 3 3 4 2 3" xfId="430"/>
    <cellStyle name="Обычный 6 2 3 3 4 3" xfId="431"/>
    <cellStyle name="Обычный 6 2 3 3 4 4" xfId="432"/>
    <cellStyle name="Обычный 6 2 3 3 5" xfId="433"/>
    <cellStyle name="Обычный 6 2 3 3 5 2" xfId="434"/>
    <cellStyle name="Обычный 6 2 3 3 5 3" xfId="435"/>
    <cellStyle name="Обычный 6 2 3 3 6" xfId="436"/>
    <cellStyle name="Обычный 6 2 3 3 7" xfId="437"/>
    <cellStyle name="Обычный 6 2 3 4" xfId="438"/>
    <cellStyle name="Обычный 6 2 3 4 2" xfId="439"/>
    <cellStyle name="Обычный 6 2 3 4 2 2" xfId="440"/>
    <cellStyle name="Обычный 6 2 3 4 2 2 2" xfId="441"/>
    <cellStyle name="Обычный 6 2 3 4 2 2 2 2" xfId="442"/>
    <cellStyle name="Обычный 6 2 3 4 2 2 2 3" xfId="443"/>
    <cellStyle name="Обычный 6 2 3 4 2 2 3" xfId="444"/>
    <cellStyle name="Обычный 6 2 3 4 2 2 4" xfId="445"/>
    <cellStyle name="Обычный 6 2 3 4 2 3" xfId="446"/>
    <cellStyle name="Обычный 6 2 3 4 2 3 2" xfId="447"/>
    <cellStyle name="Обычный 6 2 3 4 2 3 2 2" xfId="448"/>
    <cellStyle name="Обычный 6 2 3 4 2 3 2 3" xfId="449"/>
    <cellStyle name="Обычный 6 2 3 4 2 3 3" xfId="450"/>
    <cellStyle name="Обычный 6 2 3 4 2 3 4" xfId="451"/>
    <cellStyle name="Обычный 6 2 3 4 2 4" xfId="452"/>
    <cellStyle name="Обычный 6 2 3 4 2 4 2" xfId="453"/>
    <cellStyle name="Обычный 6 2 3 4 2 4 3" xfId="454"/>
    <cellStyle name="Обычный 6 2 3 4 2 5" xfId="455"/>
    <cellStyle name="Обычный 6 2 3 4 2 6" xfId="456"/>
    <cellStyle name="Обычный 6 2 3 4 3" xfId="457"/>
    <cellStyle name="Обычный 6 2 3 4 3 2" xfId="458"/>
    <cellStyle name="Обычный 6 2 3 4 3 2 2" xfId="459"/>
    <cellStyle name="Обычный 6 2 3 4 3 2 3" xfId="460"/>
    <cellStyle name="Обычный 6 2 3 4 3 3" xfId="461"/>
    <cellStyle name="Обычный 6 2 3 4 3 4" xfId="462"/>
    <cellStyle name="Обычный 6 2 3 4 4" xfId="463"/>
    <cellStyle name="Обычный 6 2 3 4 4 2" xfId="464"/>
    <cellStyle name="Обычный 6 2 3 4 4 2 2" xfId="465"/>
    <cellStyle name="Обычный 6 2 3 4 4 2 3" xfId="466"/>
    <cellStyle name="Обычный 6 2 3 4 4 3" xfId="467"/>
    <cellStyle name="Обычный 6 2 3 4 4 4" xfId="468"/>
    <cellStyle name="Обычный 6 2 3 4 5" xfId="469"/>
    <cellStyle name="Обычный 6 2 3 4 5 2" xfId="470"/>
    <cellStyle name="Обычный 6 2 3 4 5 3" xfId="471"/>
    <cellStyle name="Обычный 6 2 3 4 6" xfId="472"/>
    <cellStyle name="Обычный 6 2 3 4 7" xfId="473"/>
    <cellStyle name="Обычный 6 2 3 5" xfId="474"/>
    <cellStyle name="Обычный 6 2 3 5 2" xfId="475"/>
    <cellStyle name="Обычный 6 2 3 5 2 2" xfId="476"/>
    <cellStyle name="Обычный 6 2 3 5 2 2 2" xfId="477"/>
    <cellStyle name="Обычный 6 2 3 5 2 2 3" xfId="478"/>
    <cellStyle name="Обычный 6 2 3 5 2 3" xfId="479"/>
    <cellStyle name="Обычный 6 2 3 5 2 4" xfId="480"/>
    <cellStyle name="Обычный 6 2 3 5 3" xfId="481"/>
    <cellStyle name="Обычный 6 2 3 5 3 2" xfId="482"/>
    <cellStyle name="Обычный 6 2 3 5 3 2 2" xfId="483"/>
    <cellStyle name="Обычный 6 2 3 5 3 2 3" xfId="484"/>
    <cellStyle name="Обычный 6 2 3 5 3 3" xfId="485"/>
    <cellStyle name="Обычный 6 2 3 5 3 4" xfId="486"/>
    <cellStyle name="Обычный 6 2 3 5 4" xfId="487"/>
    <cellStyle name="Обычный 6 2 3 5 4 2" xfId="488"/>
    <cellStyle name="Обычный 6 2 3 5 4 3" xfId="489"/>
    <cellStyle name="Обычный 6 2 3 5 5" xfId="490"/>
    <cellStyle name="Обычный 6 2 3 5 6" xfId="491"/>
    <cellStyle name="Обычный 6 2 3 6" xfId="492"/>
    <cellStyle name="Обычный 6 2 3 6 2" xfId="493"/>
    <cellStyle name="Обычный 6 2 3 6 2 2" xfId="494"/>
    <cellStyle name="Обычный 6 2 3 6 2 3" xfId="495"/>
    <cellStyle name="Обычный 6 2 3 6 3" xfId="496"/>
    <cellStyle name="Обычный 6 2 3 6 4" xfId="497"/>
    <cellStyle name="Обычный 6 2 3 7" xfId="498"/>
    <cellStyle name="Обычный 6 2 3 7 2" xfId="499"/>
    <cellStyle name="Обычный 6 2 3 7 2 2" xfId="500"/>
    <cellStyle name="Обычный 6 2 3 7 2 3" xfId="501"/>
    <cellStyle name="Обычный 6 2 3 7 3" xfId="502"/>
    <cellStyle name="Обычный 6 2 3 7 4" xfId="503"/>
    <cellStyle name="Обычный 6 2 3 8" xfId="504"/>
    <cellStyle name="Обычный 6 2 3 8 2" xfId="505"/>
    <cellStyle name="Обычный 6 2 3 8 2 2" xfId="506"/>
    <cellStyle name="Обычный 6 2 3 8 2 3" xfId="507"/>
    <cellStyle name="Обычный 6 2 3 8 3" xfId="508"/>
    <cellStyle name="Обычный 6 2 3 8 4" xfId="509"/>
    <cellStyle name="Обычный 6 2 3 9" xfId="510"/>
    <cellStyle name="Обычный 6 2 3 9 2" xfId="511"/>
    <cellStyle name="Обычный 6 2 3 9 2 2" xfId="512"/>
    <cellStyle name="Обычный 6 2 3 9 2 3" xfId="513"/>
    <cellStyle name="Обычный 6 2 3 9 3" xfId="514"/>
    <cellStyle name="Обычный 6 2 3 9 4" xfId="515"/>
    <cellStyle name="Обычный 6 2 4" xfId="516"/>
    <cellStyle name="Обычный 6 2 4 2" xfId="517"/>
    <cellStyle name="Обычный 6 2 4 2 2" xfId="518"/>
    <cellStyle name="Обычный 6 2 4 2 2 2" xfId="519"/>
    <cellStyle name="Обычный 6 2 4 2 2 2 2" xfId="520"/>
    <cellStyle name="Обычный 6 2 4 2 2 2 3" xfId="521"/>
    <cellStyle name="Обычный 6 2 4 2 2 3" xfId="522"/>
    <cellStyle name="Обычный 6 2 4 2 2 4" xfId="523"/>
    <cellStyle name="Обычный 6 2 4 2 3" xfId="524"/>
    <cellStyle name="Обычный 6 2 4 2 3 2" xfId="525"/>
    <cellStyle name="Обычный 6 2 4 2 3 2 2" xfId="526"/>
    <cellStyle name="Обычный 6 2 4 2 3 2 3" xfId="527"/>
    <cellStyle name="Обычный 6 2 4 2 3 3" xfId="528"/>
    <cellStyle name="Обычный 6 2 4 2 3 4" xfId="529"/>
    <cellStyle name="Обычный 6 2 4 2 4" xfId="530"/>
    <cellStyle name="Обычный 6 2 4 2 4 2" xfId="531"/>
    <cellStyle name="Обычный 6 2 4 2 4 3" xfId="532"/>
    <cellStyle name="Обычный 6 2 4 2 5" xfId="533"/>
    <cellStyle name="Обычный 6 2 4 2 6" xfId="534"/>
    <cellStyle name="Обычный 6 2 4 3" xfId="535"/>
    <cellStyle name="Обычный 6 2 4 3 2" xfId="536"/>
    <cellStyle name="Обычный 6 2 4 3 2 2" xfId="537"/>
    <cellStyle name="Обычный 6 2 4 3 2 3" xfId="538"/>
    <cellStyle name="Обычный 6 2 4 3 3" xfId="539"/>
    <cellStyle name="Обычный 6 2 4 3 4" xfId="540"/>
    <cellStyle name="Обычный 6 2 4 4" xfId="541"/>
    <cellStyle name="Обычный 6 2 4 4 2" xfId="542"/>
    <cellStyle name="Обычный 6 2 4 4 2 2" xfId="543"/>
    <cellStyle name="Обычный 6 2 4 4 2 3" xfId="544"/>
    <cellStyle name="Обычный 6 2 4 4 3" xfId="545"/>
    <cellStyle name="Обычный 6 2 4 4 4" xfId="546"/>
    <cellStyle name="Обычный 6 2 4 5" xfId="547"/>
    <cellStyle name="Обычный 6 2 4 5 2" xfId="548"/>
    <cellStyle name="Обычный 6 2 4 5 3" xfId="549"/>
    <cellStyle name="Обычный 6 2 4 6" xfId="550"/>
    <cellStyle name="Обычный 6 2 4 7" xfId="551"/>
    <cellStyle name="Обычный 6 2 5" xfId="552"/>
    <cellStyle name="Обычный 6 2 5 2" xfId="553"/>
    <cellStyle name="Обычный 6 2 5 2 2" xfId="554"/>
    <cellStyle name="Обычный 6 2 5 2 2 2" xfId="555"/>
    <cellStyle name="Обычный 6 2 5 2 2 2 2" xfId="556"/>
    <cellStyle name="Обычный 6 2 5 2 2 2 3" xfId="557"/>
    <cellStyle name="Обычный 6 2 5 2 2 3" xfId="558"/>
    <cellStyle name="Обычный 6 2 5 2 2 4" xfId="559"/>
    <cellStyle name="Обычный 6 2 5 2 3" xfId="560"/>
    <cellStyle name="Обычный 6 2 5 2 3 2" xfId="561"/>
    <cellStyle name="Обычный 6 2 5 2 3 2 2" xfId="562"/>
    <cellStyle name="Обычный 6 2 5 2 3 2 3" xfId="563"/>
    <cellStyle name="Обычный 6 2 5 2 3 3" xfId="564"/>
    <cellStyle name="Обычный 6 2 5 2 3 4" xfId="565"/>
    <cellStyle name="Обычный 6 2 5 2 4" xfId="566"/>
    <cellStyle name="Обычный 6 2 5 2 4 2" xfId="567"/>
    <cellStyle name="Обычный 6 2 5 2 4 3" xfId="568"/>
    <cellStyle name="Обычный 6 2 5 2 5" xfId="569"/>
    <cellStyle name="Обычный 6 2 5 2 6" xfId="570"/>
    <cellStyle name="Обычный 6 2 5 3" xfId="571"/>
    <cellStyle name="Обычный 6 2 5 3 2" xfId="572"/>
    <cellStyle name="Обычный 6 2 5 3 2 2" xfId="573"/>
    <cellStyle name="Обычный 6 2 5 3 2 3" xfId="574"/>
    <cellStyle name="Обычный 6 2 5 3 3" xfId="575"/>
    <cellStyle name="Обычный 6 2 5 3 4" xfId="576"/>
    <cellStyle name="Обычный 6 2 5 4" xfId="577"/>
    <cellStyle name="Обычный 6 2 5 4 2" xfId="578"/>
    <cellStyle name="Обычный 6 2 5 4 2 2" xfId="579"/>
    <cellStyle name="Обычный 6 2 5 4 2 3" xfId="580"/>
    <cellStyle name="Обычный 6 2 5 4 3" xfId="581"/>
    <cellStyle name="Обычный 6 2 5 4 4" xfId="582"/>
    <cellStyle name="Обычный 6 2 5 5" xfId="583"/>
    <cellStyle name="Обычный 6 2 5 5 2" xfId="584"/>
    <cellStyle name="Обычный 6 2 5 5 3" xfId="585"/>
    <cellStyle name="Обычный 6 2 5 6" xfId="586"/>
    <cellStyle name="Обычный 6 2 5 7" xfId="587"/>
    <cellStyle name="Обычный 6 2 6" xfId="588"/>
    <cellStyle name="Обычный 6 2 6 2" xfId="589"/>
    <cellStyle name="Обычный 6 2 6 2 2" xfId="590"/>
    <cellStyle name="Обычный 6 2 6 2 2 2" xfId="591"/>
    <cellStyle name="Обычный 6 2 6 2 2 3" xfId="592"/>
    <cellStyle name="Обычный 6 2 6 2 3" xfId="593"/>
    <cellStyle name="Обычный 6 2 6 2 4" xfId="594"/>
    <cellStyle name="Обычный 6 2 6 3" xfId="595"/>
    <cellStyle name="Обычный 6 2 6 3 2" xfId="596"/>
    <cellStyle name="Обычный 6 2 6 3 2 2" xfId="597"/>
    <cellStyle name="Обычный 6 2 6 3 2 3" xfId="598"/>
    <cellStyle name="Обычный 6 2 6 3 3" xfId="599"/>
    <cellStyle name="Обычный 6 2 6 3 4" xfId="600"/>
    <cellStyle name="Обычный 6 2 6 4" xfId="601"/>
    <cellStyle name="Обычный 6 2 6 4 2" xfId="602"/>
    <cellStyle name="Обычный 6 2 6 4 3" xfId="603"/>
    <cellStyle name="Обычный 6 2 6 5" xfId="604"/>
    <cellStyle name="Обычный 6 2 6 6" xfId="605"/>
    <cellStyle name="Обычный 6 2 7" xfId="606"/>
    <cellStyle name="Обычный 6 2 7 2" xfId="607"/>
    <cellStyle name="Обычный 6 2 7 2 2" xfId="608"/>
    <cellStyle name="Обычный 6 2 7 2 3" xfId="609"/>
    <cellStyle name="Обычный 6 2 7 3" xfId="610"/>
    <cellStyle name="Обычный 6 2 7 4" xfId="611"/>
    <cellStyle name="Обычный 6 2 8" xfId="612"/>
    <cellStyle name="Обычный 6 2 8 2" xfId="613"/>
    <cellStyle name="Обычный 6 2 8 2 2" xfId="614"/>
    <cellStyle name="Обычный 6 2 8 2 3" xfId="615"/>
    <cellStyle name="Обычный 6 2 8 3" xfId="616"/>
    <cellStyle name="Обычный 6 2 8 4" xfId="617"/>
    <cellStyle name="Обычный 6 2 9" xfId="618"/>
    <cellStyle name="Обычный 6 2 9 2" xfId="619"/>
    <cellStyle name="Обычный 6 2 9 2 2" xfId="620"/>
    <cellStyle name="Обычный 6 2 9 2 3" xfId="621"/>
    <cellStyle name="Обычный 6 2 9 3" xfId="622"/>
    <cellStyle name="Обычный 6 2 9 4" xfId="623"/>
    <cellStyle name="Обычный 6 3" xfId="624"/>
    <cellStyle name="Обычный 6 3 2" xfId="625"/>
    <cellStyle name="Обычный 6 3 2 2" xfId="626"/>
    <cellStyle name="Обычный 6 3 2 2 2" xfId="627"/>
    <cellStyle name="Обычный 6 3 2 2 2 2" xfId="628"/>
    <cellStyle name="Обычный 6 3 2 2 2 3" xfId="629"/>
    <cellStyle name="Обычный 6 3 2 2 3" xfId="630"/>
    <cellStyle name="Обычный 6 3 2 2 4" xfId="631"/>
    <cellStyle name="Обычный 6 3 2 3" xfId="632"/>
    <cellStyle name="Обычный 6 3 2 3 2" xfId="633"/>
    <cellStyle name="Обычный 6 3 2 3 2 2" xfId="634"/>
    <cellStyle name="Обычный 6 3 2 3 2 3" xfId="635"/>
    <cellStyle name="Обычный 6 3 2 3 3" xfId="636"/>
    <cellStyle name="Обычный 6 3 2 3 4" xfId="637"/>
    <cellStyle name="Обычный 6 3 2 4" xfId="638"/>
    <cellStyle name="Обычный 6 3 2 4 2" xfId="639"/>
    <cellStyle name="Обычный 6 3 2 4 3" xfId="640"/>
    <cellStyle name="Обычный 6 3 2 5" xfId="641"/>
    <cellStyle name="Обычный 6 3 2 6" xfId="642"/>
    <cellStyle name="Обычный 6 3 3" xfId="643"/>
    <cellStyle name="Обычный 6 3 3 2" xfId="644"/>
    <cellStyle name="Обычный 6 3 3 2 2" xfId="645"/>
    <cellStyle name="Обычный 6 3 3 2 3" xfId="646"/>
    <cellStyle name="Обычный 6 3 3 3" xfId="647"/>
    <cellStyle name="Обычный 6 3 3 4" xfId="648"/>
    <cellStyle name="Обычный 6 3 4" xfId="649"/>
    <cellStyle name="Обычный 6 3 4 2" xfId="650"/>
    <cellStyle name="Обычный 6 3 4 2 2" xfId="651"/>
    <cellStyle name="Обычный 6 3 4 2 3" xfId="652"/>
    <cellStyle name="Обычный 6 3 4 3" xfId="653"/>
    <cellStyle name="Обычный 6 3 4 4" xfId="654"/>
    <cellStyle name="Обычный 6 3 5" xfId="655"/>
    <cellStyle name="Обычный 6 3 5 2" xfId="656"/>
    <cellStyle name="Обычный 6 3 5 3" xfId="657"/>
    <cellStyle name="Обычный 6 3 6" xfId="658"/>
    <cellStyle name="Обычный 6 3 7" xfId="659"/>
    <cellStyle name="Обычный 6 4" xfId="660"/>
    <cellStyle name="Обычный 6 4 2" xfId="661"/>
    <cellStyle name="Обычный 6 4 2 2" xfId="662"/>
    <cellStyle name="Обычный 6 4 2 2 2" xfId="663"/>
    <cellStyle name="Обычный 6 4 2 2 2 2" xfId="664"/>
    <cellStyle name="Обычный 6 4 2 2 2 3" xfId="665"/>
    <cellStyle name="Обычный 6 4 2 2 3" xfId="666"/>
    <cellStyle name="Обычный 6 4 2 2 4" xfId="667"/>
    <cellStyle name="Обычный 6 4 2 3" xfId="668"/>
    <cellStyle name="Обычный 6 4 2 3 2" xfId="669"/>
    <cellStyle name="Обычный 6 4 2 3 2 2" xfId="670"/>
    <cellStyle name="Обычный 6 4 2 3 2 3" xfId="671"/>
    <cellStyle name="Обычный 6 4 2 3 3" xfId="672"/>
    <cellStyle name="Обычный 6 4 2 3 4" xfId="673"/>
    <cellStyle name="Обычный 6 4 2 4" xfId="674"/>
    <cellStyle name="Обычный 6 4 2 4 2" xfId="675"/>
    <cellStyle name="Обычный 6 4 2 4 3" xfId="676"/>
    <cellStyle name="Обычный 6 4 2 5" xfId="677"/>
    <cellStyle name="Обычный 6 4 2 6" xfId="678"/>
    <cellStyle name="Обычный 6 4 3" xfId="679"/>
    <cellStyle name="Обычный 6 4 3 2" xfId="680"/>
    <cellStyle name="Обычный 6 4 3 2 2" xfId="681"/>
    <cellStyle name="Обычный 6 4 3 2 3" xfId="682"/>
    <cellStyle name="Обычный 6 4 3 3" xfId="683"/>
    <cellStyle name="Обычный 6 4 3 4" xfId="684"/>
    <cellStyle name="Обычный 6 4 4" xfId="685"/>
    <cellStyle name="Обычный 6 4 4 2" xfId="686"/>
    <cellStyle name="Обычный 6 4 4 2 2" xfId="687"/>
    <cellStyle name="Обычный 6 4 4 2 3" xfId="688"/>
    <cellStyle name="Обычный 6 4 4 3" xfId="689"/>
    <cellStyle name="Обычный 6 4 4 4" xfId="690"/>
    <cellStyle name="Обычный 6 4 5" xfId="691"/>
    <cellStyle name="Обычный 6 4 5 2" xfId="692"/>
    <cellStyle name="Обычный 6 4 5 3" xfId="693"/>
    <cellStyle name="Обычный 6 4 6" xfId="694"/>
    <cellStyle name="Обычный 6 4 7" xfId="695"/>
    <cellStyle name="Обычный 6 5" xfId="696"/>
    <cellStyle name="Обычный 6 5 2" xfId="697"/>
    <cellStyle name="Обычный 6 5 2 2" xfId="698"/>
    <cellStyle name="Обычный 6 5 2 2 2" xfId="699"/>
    <cellStyle name="Обычный 6 5 2 2 3" xfId="700"/>
    <cellStyle name="Обычный 6 5 2 3" xfId="701"/>
    <cellStyle name="Обычный 6 5 2 4" xfId="702"/>
    <cellStyle name="Обычный 6 5 3" xfId="703"/>
    <cellStyle name="Обычный 6 5 3 2" xfId="704"/>
    <cellStyle name="Обычный 6 5 3 2 2" xfId="705"/>
    <cellStyle name="Обычный 6 5 3 2 3" xfId="706"/>
    <cellStyle name="Обычный 6 5 3 3" xfId="707"/>
    <cellStyle name="Обычный 6 5 3 4" xfId="708"/>
    <cellStyle name="Обычный 6 5 4" xfId="709"/>
    <cellStyle name="Обычный 6 5 4 2" xfId="710"/>
    <cellStyle name="Обычный 6 5 4 3" xfId="711"/>
    <cellStyle name="Обычный 6 5 5" xfId="712"/>
    <cellStyle name="Обычный 6 5 6" xfId="713"/>
    <cellStyle name="Обычный 6 6" xfId="714"/>
    <cellStyle name="Обычный 6 6 2" xfId="715"/>
    <cellStyle name="Обычный 6 6 2 2" xfId="716"/>
    <cellStyle name="Обычный 6 6 2 3" xfId="717"/>
    <cellStyle name="Обычный 6 6 3" xfId="718"/>
    <cellStyle name="Обычный 6 6 4" xfId="719"/>
    <cellStyle name="Обычный 6 7" xfId="720"/>
    <cellStyle name="Обычный 6 7 2" xfId="721"/>
    <cellStyle name="Обычный 6 7 2 2" xfId="722"/>
    <cellStyle name="Обычный 6 7 2 3" xfId="723"/>
    <cellStyle name="Обычный 6 7 3" xfId="724"/>
    <cellStyle name="Обычный 6 7 4" xfId="725"/>
    <cellStyle name="Обычный 6 8" xfId="726"/>
    <cellStyle name="Обычный 6 8 2" xfId="727"/>
    <cellStyle name="Обычный 6 8 2 2" xfId="728"/>
    <cellStyle name="Обычный 6 8 2 3" xfId="729"/>
    <cellStyle name="Обычный 6 8 3" xfId="730"/>
    <cellStyle name="Обычный 6 8 4" xfId="731"/>
    <cellStyle name="Обычный 6 9" xfId="732"/>
    <cellStyle name="Обычный 6 9 2" xfId="733"/>
    <cellStyle name="Обычный 6 9 3" xfId="734"/>
    <cellStyle name="Обычный 7" xfId="1"/>
    <cellStyle name="Обычный 7 2" xfId="735"/>
    <cellStyle name="Обычный 7 2 10" xfId="736"/>
    <cellStyle name="Обычный 7 2 11" xfId="737"/>
    <cellStyle name="Обычный 7 2 13" xfId="738"/>
    <cellStyle name="Обычный 7 2 2" xfId="739"/>
    <cellStyle name="Обычный 7 2 2 2" xfId="740"/>
    <cellStyle name="Обычный 7 2 2 2 2" xfId="741"/>
    <cellStyle name="Обычный 7 2 2 2 2 2" xfId="742"/>
    <cellStyle name="Обычный 7 2 2 2 2 2 2" xfId="743"/>
    <cellStyle name="Обычный 7 2 2 2 2 2 3" xfId="744"/>
    <cellStyle name="Обычный 7 2 2 2 2 3" xfId="745"/>
    <cellStyle name="Обычный 7 2 2 2 2 4" xfId="746"/>
    <cellStyle name="Обычный 7 2 2 2 3" xfId="747"/>
    <cellStyle name="Обычный 7 2 2 2 3 2" xfId="748"/>
    <cellStyle name="Обычный 7 2 2 2 3 2 2" xfId="749"/>
    <cellStyle name="Обычный 7 2 2 2 3 2 3" xfId="750"/>
    <cellStyle name="Обычный 7 2 2 2 3 3" xfId="751"/>
    <cellStyle name="Обычный 7 2 2 2 3 4" xfId="752"/>
    <cellStyle name="Обычный 7 2 2 2 4" xfId="753"/>
    <cellStyle name="Обычный 7 2 2 2 4 2" xfId="754"/>
    <cellStyle name="Обычный 7 2 2 2 4 3" xfId="755"/>
    <cellStyle name="Обычный 7 2 2 2 5" xfId="756"/>
    <cellStyle name="Обычный 7 2 2 2 6" xfId="757"/>
    <cellStyle name="Обычный 7 2 2 3" xfId="758"/>
    <cellStyle name="Обычный 7 2 2 3 2" xfId="759"/>
    <cellStyle name="Обычный 7 2 2 3 2 2" xfId="760"/>
    <cellStyle name="Обычный 7 2 2 3 2 3" xfId="761"/>
    <cellStyle name="Обычный 7 2 2 3 3" xfId="762"/>
    <cellStyle name="Обычный 7 2 2 3 4" xfId="763"/>
    <cellStyle name="Обычный 7 2 2 4" xfId="764"/>
    <cellStyle name="Обычный 7 2 2 4 2" xfId="765"/>
    <cellStyle name="Обычный 7 2 2 4 2 2" xfId="766"/>
    <cellStyle name="Обычный 7 2 2 4 2 3" xfId="767"/>
    <cellStyle name="Обычный 7 2 2 4 3" xfId="768"/>
    <cellStyle name="Обычный 7 2 2 4 4" xfId="769"/>
    <cellStyle name="Обычный 7 2 2 5" xfId="770"/>
    <cellStyle name="Обычный 7 2 2 5 2" xfId="771"/>
    <cellStyle name="Обычный 7 2 2 5 3" xfId="772"/>
    <cellStyle name="Обычный 7 2 2 6" xfId="773"/>
    <cellStyle name="Обычный 7 2 2 7" xfId="774"/>
    <cellStyle name="Обычный 7 2 3" xfId="775"/>
    <cellStyle name="Обычный 7 2 3 2" xfId="776"/>
    <cellStyle name="Обычный 7 2 3 2 2" xfId="777"/>
    <cellStyle name="Обычный 7 2 3 2 2 2" xfId="778"/>
    <cellStyle name="Обычный 7 2 3 2 2 2 2" xfId="779"/>
    <cellStyle name="Обычный 7 2 3 2 2 2 3" xfId="780"/>
    <cellStyle name="Обычный 7 2 3 2 2 3" xfId="781"/>
    <cellStyle name="Обычный 7 2 3 2 2 4" xfId="782"/>
    <cellStyle name="Обычный 7 2 3 2 3" xfId="783"/>
    <cellStyle name="Обычный 7 2 3 2 3 2" xfId="784"/>
    <cellStyle name="Обычный 7 2 3 2 3 2 2" xfId="785"/>
    <cellStyle name="Обычный 7 2 3 2 3 2 3" xfId="786"/>
    <cellStyle name="Обычный 7 2 3 2 3 3" xfId="787"/>
    <cellStyle name="Обычный 7 2 3 2 3 4" xfId="788"/>
    <cellStyle name="Обычный 7 2 3 2 4" xfId="789"/>
    <cellStyle name="Обычный 7 2 3 2 4 2" xfId="790"/>
    <cellStyle name="Обычный 7 2 3 2 4 3" xfId="791"/>
    <cellStyle name="Обычный 7 2 3 2 5" xfId="792"/>
    <cellStyle name="Обычный 7 2 3 2 6" xfId="793"/>
    <cellStyle name="Обычный 7 2 3 3" xfId="794"/>
    <cellStyle name="Обычный 7 2 3 3 2" xfId="795"/>
    <cellStyle name="Обычный 7 2 3 3 2 2" xfId="796"/>
    <cellStyle name="Обычный 7 2 3 3 2 3" xfId="797"/>
    <cellStyle name="Обычный 7 2 3 3 3" xfId="798"/>
    <cellStyle name="Обычный 7 2 3 3 4" xfId="799"/>
    <cellStyle name="Обычный 7 2 3 4" xfId="800"/>
    <cellStyle name="Обычный 7 2 3 4 2" xfId="801"/>
    <cellStyle name="Обычный 7 2 3 4 2 2" xfId="802"/>
    <cellStyle name="Обычный 7 2 3 4 2 3" xfId="803"/>
    <cellStyle name="Обычный 7 2 3 4 3" xfId="804"/>
    <cellStyle name="Обычный 7 2 3 4 4" xfId="805"/>
    <cellStyle name="Обычный 7 2 3 5" xfId="806"/>
    <cellStyle name="Обычный 7 2 3 5 2" xfId="807"/>
    <cellStyle name="Обычный 7 2 3 5 3" xfId="808"/>
    <cellStyle name="Обычный 7 2 3 6" xfId="809"/>
    <cellStyle name="Обычный 7 2 3 7" xfId="810"/>
    <cellStyle name="Обычный 7 2 4" xfId="811"/>
    <cellStyle name="Обычный 7 2 4 2" xfId="812"/>
    <cellStyle name="Обычный 7 2 4 2 2" xfId="813"/>
    <cellStyle name="Обычный 7 2 4 2 2 2" xfId="814"/>
    <cellStyle name="Обычный 7 2 4 2 2 3" xfId="815"/>
    <cellStyle name="Обычный 7 2 4 2 3" xfId="816"/>
    <cellStyle name="Обычный 7 2 4 2 4" xfId="817"/>
    <cellStyle name="Обычный 7 2 4 3" xfId="818"/>
    <cellStyle name="Обычный 7 2 4 3 2" xfId="819"/>
    <cellStyle name="Обычный 7 2 4 3 2 2" xfId="820"/>
    <cellStyle name="Обычный 7 2 4 3 2 3" xfId="821"/>
    <cellStyle name="Обычный 7 2 4 3 3" xfId="822"/>
    <cellStyle name="Обычный 7 2 4 3 4" xfId="823"/>
    <cellStyle name="Обычный 7 2 4 4" xfId="824"/>
    <cellStyle name="Обычный 7 2 4 4 2" xfId="825"/>
    <cellStyle name="Обычный 7 2 4 4 3" xfId="826"/>
    <cellStyle name="Обычный 7 2 4 5" xfId="827"/>
    <cellStyle name="Обычный 7 2 4 6" xfId="828"/>
    <cellStyle name="Обычный 7 2 5" xfId="829"/>
    <cellStyle name="Обычный 7 2 5 2" xfId="830"/>
    <cellStyle name="Обычный 7 2 5 2 2" xfId="831"/>
    <cellStyle name="Обычный 7 2 5 2 3" xfId="832"/>
    <cellStyle name="Обычный 7 2 5 3" xfId="833"/>
    <cellStyle name="Обычный 7 2 5 4" xfId="834"/>
    <cellStyle name="Обычный 7 2 6" xfId="835"/>
    <cellStyle name="Обычный 7 2 6 2" xfId="836"/>
    <cellStyle name="Обычный 7 2 6 2 2" xfId="837"/>
    <cellStyle name="Обычный 7 2 6 2 3" xfId="838"/>
    <cellStyle name="Обычный 7 2 6 3" xfId="839"/>
    <cellStyle name="Обычный 7 2 6 4" xfId="840"/>
    <cellStyle name="Обычный 7 2 7" xfId="841"/>
    <cellStyle name="Обычный 7 2 7 2" xfId="842"/>
    <cellStyle name="Обычный 7 2 7 2 2" xfId="843"/>
    <cellStyle name="Обычный 7 2 7 2 3" xfId="844"/>
    <cellStyle name="Обычный 7 2 7 3" xfId="845"/>
    <cellStyle name="Обычный 7 2 7 4" xfId="846"/>
    <cellStyle name="Обычный 7 2 8" xfId="847"/>
    <cellStyle name="Обычный 7 2 8 2" xfId="848"/>
    <cellStyle name="Обычный 7 2 8 3" xfId="849"/>
    <cellStyle name="Обычный 7 2 9" xfId="850"/>
    <cellStyle name="Обычный 7 3" xfId="851"/>
    <cellStyle name="Обычный 7 3 2" xfId="1192"/>
    <cellStyle name="Обычный 7 5" xfId="852"/>
    <cellStyle name="Обычный 7 53" xfId="1193"/>
    <cellStyle name="Обычный 8" xfId="853"/>
    <cellStyle name="Обычный 9" xfId="854"/>
    <cellStyle name="Обычный 9 2" xfId="855"/>
    <cellStyle name="Обычный 9 2 2" xfId="856"/>
    <cellStyle name="Обычный 9 2 2 2" xfId="857"/>
    <cellStyle name="Обычный 9 2 2 2 2" xfId="858"/>
    <cellStyle name="Обычный 9 2 2 2 2 2" xfId="859"/>
    <cellStyle name="Обычный 9 2 2 2 2 3" xfId="860"/>
    <cellStyle name="Обычный 9 2 2 2 3" xfId="861"/>
    <cellStyle name="Обычный 9 2 2 2 4" xfId="862"/>
    <cellStyle name="Обычный 9 2 2 3" xfId="863"/>
    <cellStyle name="Обычный 9 2 2 3 2" xfId="864"/>
    <cellStyle name="Обычный 9 2 2 3 2 2" xfId="865"/>
    <cellStyle name="Обычный 9 2 2 3 2 3" xfId="866"/>
    <cellStyle name="Обычный 9 2 2 3 3" xfId="867"/>
    <cellStyle name="Обычный 9 2 2 3 4" xfId="868"/>
    <cellStyle name="Обычный 9 2 2 4" xfId="869"/>
    <cellStyle name="Обычный 9 2 2 4 2" xfId="870"/>
    <cellStyle name="Обычный 9 2 2 4 2 2" xfId="871"/>
    <cellStyle name="Обычный 9 2 2 4 2 3" xfId="872"/>
    <cellStyle name="Обычный 9 2 2 4 3" xfId="873"/>
    <cellStyle name="Обычный 9 2 2 4 4" xfId="874"/>
    <cellStyle name="Обычный 9 2 2 5" xfId="875"/>
    <cellStyle name="Обычный 9 2 2 5 2" xfId="876"/>
    <cellStyle name="Обычный 9 2 2 5 3" xfId="877"/>
    <cellStyle name="Обычный 9 2 2 6" xfId="878"/>
    <cellStyle name="Обычный 9 2 2 7" xfId="879"/>
    <cellStyle name="Обычный 9 2 3" xfId="880"/>
    <cellStyle name="Обычный 9 2 3 2" xfId="881"/>
    <cellStyle name="Обычный 9 2 3 2 2" xfId="882"/>
    <cellStyle name="Обычный 9 2 3 2 3" xfId="883"/>
    <cellStyle name="Обычный 9 2 3 3" xfId="884"/>
    <cellStyle name="Обычный 9 2 3 4" xfId="885"/>
    <cellStyle name="Обычный 9 2 4" xfId="886"/>
    <cellStyle name="Обычный 9 2 4 2" xfId="887"/>
    <cellStyle name="Обычный 9 2 4 2 2" xfId="888"/>
    <cellStyle name="Обычный 9 2 4 2 3" xfId="889"/>
    <cellStyle name="Обычный 9 2 4 3" xfId="890"/>
    <cellStyle name="Обычный 9 2 4 4" xfId="891"/>
    <cellStyle name="Обычный 9 2 5" xfId="892"/>
    <cellStyle name="Обычный 9 2 5 2" xfId="893"/>
    <cellStyle name="Обычный 9 2 5 3" xfId="894"/>
    <cellStyle name="Обычный 9 2 6" xfId="895"/>
    <cellStyle name="Обычный 9 2 7" xfId="896"/>
    <cellStyle name="Обычный 9 3" xfId="897"/>
    <cellStyle name="Обычный 9 3 2" xfId="898"/>
    <cellStyle name="Обычный 9 3 2 2" xfId="899"/>
    <cellStyle name="Обычный 9 3 2 2 2" xfId="900"/>
    <cellStyle name="Обычный 9 3 2 2 3" xfId="901"/>
    <cellStyle name="Обычный 9 3 2 3" xfId="902"/>
    <cellStyle name="Обычный 9 3 2 4" xfId="903"/>
    <cellStyle name="Обычный 9 3 3" xfId="904"/>
    <cellStyle name="Обычный 9 3 3 2" xfId="905"/>
    <cellStyle name="Обычный 9 3 3 2 2" xfId="906"/>
    <cellStyle name="Обычный 9 3 3 2 3" xfId="907"/>
    <cellStyle name="Обычный 9 3 3 3" xfId="908"/>
    <cellStyle name="Обычный 9 3 3 4" xfId="909"/>
    <cellStyle name="Обычный 9 3 4" xfId="910"/>
    <cellStyle name="Обычный 9 3 4 2" xfId="911"/>
    <cellStyle name="Обычный 9 3 4 2 2" xfId="912"/>
    <cellStyle name="Обычный 9 3 4 2 3" xfId="913"/>
    <cellStyle name="Обычный 9 3 4 3" xfId="914"/>
    <cellStyle name="Обычный 9 3 4 4" xfId="915"/>
    <cellStyle name="Обычный 9 3 5" xfId="916"/>
    <cellStyle name="Обычный 9 3 5 2" xfId="917"/>
    <cellStyle name="Обычный 9 3 5 3" xfId="918"/>
    <cellStyle name="Обычный 9 3 6" xfId="919"/>
    <cellStyle name="Обычный 9 3 7" xfId="920"/>
    <cellStyle name="Обычный 9 4" xfId="921"/>
    <cellStyle name="Обычный 9 4 2" xfId="922"/>
    <cellStyle name="Обычный 9 4 2 2" xfId="923"/>
    <cellStyle name="Обычный 9 4 2 3" xfId="924"/>
    <cellStyle name="Обычный 9 4 3" xfId="925"/>
    <cellStyle name="Обычный 9 4 4" xfId="926"/>
    <cellStyle name="Обычный 9 5" xfId="927"/>
    <cellStyle name="Обычный 9 5 2" xfId="928"/>
    <cellStyle name="Обычный 9 5 2 2" xfId="929"/>
    <cellStyle name="Обычный 9 5 2 3" xfId="930"/>
    <cellStyle name="Обычный 9 5 3" xfId="931"/>
    <cellStyle name="Обычный 9 5 4" xfId="932"/>
    <cellStyle name="Обычный 9 6" xfId="933"/>
    <cellStyle name="Обычный 9 6 2" xfId="934"/>
    <cellStyle name="Обычный 9 6 3" xfId="935"/>
    <cellStyle name="Обычный 9 7" xfId="936"/>
    <cellStyle name="Обычный 9 8" xfId="937"/>
    <cellStyle name="Плохой 2" xfId="938"/>
    <cellStyle name="Плохой 3" xfId="939"/>
    <cellStyle name="Пояснение 2" xfId="940"/>
    <cellStyle name="Пояснение 3" xfId="941"/>
    <cellStyle name="Примечание 2" xfId="942"/>
    <cellStyle name="Примечание 3" xfId="943"/>
    <cellStyle name="Процентный 2" xfId="944"/>
    <cellStyle name="Процентный 2 2" xfId="945"/>
    <cellStyle name="Процентный 3" xfId="946"/>
    <cellStyle name="Связанная ячейка 2" xfId="947"/>
    <cellStyle name="Связанная ячейка 3" xfId="948"/>
    <cellStyle name="Стиль 1" xfId="949"/>
    <cellStyle name="Текст предупреждения 2" xfId="950"/>
    <cellStyle name="Текст предупреждения 3" xfId="951"/>
    <cellStyle name="Финансовый 2" xfId="952"/>
    <cellStyle name="Финансовый 2 10" xfId="953"/>
    <cellStyle name="Финансовый 2 11" xfId="954"/>
    <cellStyle name="Финансовый 2 2" xfId="955"/>
    <cellStyle name="Финансовый 2 2 2" xfId="956"/>
    <cellStyle name="Финансовый 2 2 2 2" xfId="957"/>
    <cellStyle name="Финансовый 2 2 2 2 2" xfId="958"/>
    <cellStyle name="Финансовый 2 2 2 2 3" xfId="959"/>
    <cellStyle name="Финансовый 2 2 2 2 3 2" xfId="960"/>
    <cellStyle name="Финансовый 2 2 2 2 3 3" xfId="961"/>
    <cellStyle name="Финансовый 2 2 2 2 4" xfId="962"/>
    <cellStyle name="Финансовый 2 2 2 2 5" xfId="963"/>
    <cellStyle name="Финансовый 2 2 2 3" xfId="964"/>
    <cellStyle name="Финансовый 2 2 2 3 2" xfId="965"/>
    <cellStyle name="Финансовый 2 2 2 3 2 2" xfId="966"/>
    <cellStyle name="Финансовый 2 2 2 3 2 3" xfId="967"/>
    <cellStyle name="Финансовый 2 2 2 3 3" xfId="968"/>
    <cellStyle name="Финансовый 2 2 2 3 4" xfId="969"/>
    <cellStyle name="Финансовый 2 2 2 4" xfId="970"/>
    <cellStyle name="Финансовый 2 2 2 4 2" xfId="971"/>
    <cellStyle name="Финансовый 2 2 2 4 3" xfId="972"/>
    <cellStyle name="Финансовый 2 2 2 5" xfId="973"/>
    <cellStyle name="Финансовый 2 2 2 6" xfId="974"/>
    <cellStyle name="Финансовый 2 2 3" xfId="975"/>
    <cellStyle name="Финансовый 2 2 3 2" xfId="976"/>
    <cellStyle name="Финансовый 2 2 3 2 2" xfId="977"/>
    <cellStyle name="Финансовый 2 2 3 2 3" xfId="978"/>
    <cellStyle name="Финансовый 2 2 3 3" xfId="979"/>
    <cellStyle name="Финансовый 2 2 3 4" xfId="980"/>
    <cellStyle name="Финансовый 2 2 4" xfId="981"/>
    <cellStyle name="Финансовый 2 2 4 2" xfId="982"/>
    <cellStyle name="Финансовый 2 2 4 2 2" xfId="983"/>
    <cellStyle name="Финансовый 2 2 4 2 3" xfId="984"/>
    <cellStyle name="Финансовый 2 2 4 3" xfId="985"/>
    <cellStyle name="Финансовый 2 2 4 4" xfId="986"/>
    <cellStyle name="Финансовый 2 2 5" xfId="987"/>
    <cellStyle name="Финансовый 2 2 5 2" xfId="988"/>
    <cellStyle name="Финансовый 2 2 5 3" xfId="989"/>
    <cellStyle name="Финансовый 2 2 6" xfId="990"/>
    <cellStyle name="Финансовый 2 2 7" xfId="991"/>
    <cellStyle name="Финансовый 2 3" xfId="992"/>
    <cellStyle name="Финансовый 2 3 2" xfId="993"/>
    <cellStyle name="Финансовый 2 3 2 2" xfId="994"/>
    <cellStyle name="Финансовый 2 3 2 2 2" xfId="995"/>
    <cellStyle name="Финансовый 2 3 2 2 2 2" xfId="996"/>
    <cellStyle name="Финансовый 2 3 2 2 2 3" xfId="997"/>
    <cellStyle name="Финансовый 2 3 2 2 3" xfId="998"/>
    <cellStyle name="Финансовый 2 3 2 2 4" xfId="999"/>
    <cellStyle name="Финансовый 2 3 2 3" xfId="1000"/>
    <cellStyle name="Финансовый 2 3 2 3 2" xfId="1001"/>
    <cellStyle name="Финансовый 2 3 2 3 2 2" xfId="1002"/>
    <cellStyle name="Финансовый 2 3 2 3 2 3" xfId="1003"/>
    <cellStyle name="Финансовый 2 3 2 3 3" xfId="1004"/>
    <cellStyle name="Финансовый 2 3 2 3 4" xfId="1005"/>
    <cellStyle name="Финансовый 2 3 2 4" xfId="1006"/>
    <cellStyle name="Финансовый 2 3 2 4 2" xfId="1007"/>
    <cellStyle name="Финансовый 2 3 2 4 3" xfId="1008"/>
    <cellStyle name="Финансовый 2 3 2 5" xfId="1009"/>
    <cellStyle name="Финансовый 2 3 2 6" xfId="1010"/>
    <cellStyle name="Финансовый 2 3 3" xfId="1011"/>
    <cellStyle name="Финансовый 2 3 3 2" xfId="1012"/>
    <cellStyle name="Финансовый 2 3 3 2 2" xfId="1013"/>
    <cellStyle name="Финансовый 2 3 3 2 3" xfId="1014"/>
    <cellStyle name="Финансовый 2 3 3 3" xfId="1015"/>
    <cellStyle name="Финансовый 2 3 3 4" xfId="1016"/>
    <cellStyle name="Финансовый 2 3 4" xfId="1017"/>
    <cellStyle name="Финансовый 2 3 4 2" xfId="1018"/>
    <cellStyle name="Финансовый 2 3 4 2 2" xfId="1019"/>
    <cellStyle name="Финансовый 2 3 4 2 3" xfId="1020"/>
    <cellStyle name="Финансовый 2 3 4 3" xfId="1021"/>
    <cellStyle name="Финансовый 2 3 4 4" xfId="1022"/>
    <cellStyle name="Финансовый 2 3 5" xfId="1023"/>
    <cellStyle name="Финансовый 2 3 5 2" xfId="1024"/>
    <cellStyle name="Финансовый 2 3 5 3" xfId="1025"/>
    <cellStyle name="Финансовый 2 3 6" xfId="1026"/>
    <cellStyle name="Финансовый 2 3 7" xfId="1027"/>
    <cellStyle name="Финансовый 2 4" xfId="1028"/>
    <cellStyle name="Финансовый 2 4 2" xfId="1029"/>
    <cellStyle name="Финансовый 2 4 2 2" xfId="1030"/>
    <cellStyle name="Финансовый 2 4 2 2 2" xfId="1031"/>
    <cellStyle name="Финансовый 2 4 2 2 3" xfId="1032"/>
    <cellStyle name="Финансовый 2 4 2 3" xfId="1033"/>
    <cellStyle name="Финансовый 2 4 2 4" xfId="1034"/>
    <cellStyle name="Финансовый 2 4 3" xfId="1035"/>
    <cellStyle name="Финансовый 2 4 3 2" xfId="1036"/>
    <cellStyle name="Финансовый 2 4 3 2 2" xfId="1037"/>
    <cellStyle name="Финансовый 2 4 3 2 3" xfId="1038"/>
    <cellStyle name="Финансовый 2 4 3 3" xfId="1039"/>
    <cellStyle name="Финансовый 2 4 3 4" xfId="1040"/>
    <cellStyle name="Финансовый 2 4 4" xfId="1041"/>
    <cellStyle name="Финансовый 2 4 4 2" xfId="1042"/>
    <cellStyle name="Финансовый 2 4 4 3" xfId="1043"/>
    <cellStyle name="Финансовый 2 4 5" xfId="1044"/>
    <cellStyle name="Финансовый 2 4 6" xfId="1045"/>
    <cellStyle name="Финансовый 2 5" xfId="1046"/>
    <cellStyle name="Финансовый 2 5 2" xfId="1047"/>
    <cellStyle name="Финансовый 2 5 2 2" xfId="1048"/>
    <cellStyle name="Финансовый 2 5 2 3" xfId="1049"/>
    <cellStyle name="Финансовый 2 5 3" xfId="1050"/>
    <cellStyle name="Финансовый 2 5 4" xfId="1051"/>
    <cellStyle name="Финансовый 2 6" xfId="1052"/>
    <cellStyle name="Финансовый 2 6 2" xfId="1053"/>
    <cellStyle name="Финансовый 2 6 2 2" xfId="1054"/>
    <cellStyle name="Финансовый 2 6 2 3" xfId="1055"/>
    <cellStyle name="Финансовый 2 6 3" xfId="1056"/>
    <cellStyle name="Финансовый 2 6 4" xfId="1057"/>
    <cellStyle name="Финансовый 2 7" xfId="1058"/>
    <cellStyle name="Финансовый 2 7 2" xfId="1059"/>
    <cellStyle name="Финансовый 2 7 2 2" xfId="1060"/>
    <cellStyle name="Финансовый 2 7 2 3" xfId="1061"/>
    <cellStyle name="Финансовый 2 7 3" xfId="1062"/>
    <cellStyle name="Финансовый 2 7 4" xfId="1063"/>
    <cellStyle name="Финансовый 2 8" xfId="1064"/>
    <cellStyle name="Финансовый 2 8 2" xfId="1065"/>
    <cellStyle name="Финансовый 2 8 2 2" xfId="1066"/>
    <cellStyle name="Финансовый 2 8 2 3" xfId="1067"/>
    <cellStyle name="Финансовый 2 8 3" xfId="1068"/>
    <cellStyle name="Финансовый 2 8 4" xfId="1069"/>
    <cellStyle name="Финансовый 2 9" xfId="1070"/>
    <cellStyle name="Финансовый 2 9 2" xfId="1071"/>
    <cellStyle name="Финансовый 2 9 3" xfId="1072"/>
    <cellStyle name="Финансовый 3" xfId="1073"/>
    <cellStyle name="Финансовый 3 10" xfId="1074"/>
    <cellStyle name="Финансовый 3 2" xfId="1075"/>
    <cellStyle name="Финансовый 3 2 2" xfId="1076"/>
    <cellStyle name="Финансовый 3 2 2 2" xfId="1077"/>
    <cellStyle name="Финансовый 3 2 2 2 2" xfId="1078"/>
    <cellStyle name="Финансовый 3 2 2 2 2 2" xfId="1079"/>
    <cellStyle name="Финансовый 3 2 2 2 2 3" xfId="1080"/>
    <cellStyle name="Финансовый 3 2 2 2 3" xfId="1081"/>
    <cellStyle name="Финансовый 3 2 2 2 4" xfId="1082"/>
    <cellStyle name="Финансовый 3 2 2 3" xfId="1083"/>
    <cellStyle name="Финансовый 3 2 2 3 2" xfId="1084"/>
    <cellStyle name="Финансовый 3 2 2 3 2 2" xfId="1085"/>
    <cellStyle name="Финансовый 3 2 2 3 2 3" xfId="1086"/>
    <cellStyle name="Финансовый 3 2 2 3 3" xfId="1087"/>
    <cellStyle name="Финансовый 3 2 2 3 4" xfId="1088"/>
    <cellStyle name="Финансовый 3 2 2 4" xfId="1089"/>
    <cellStyle name="Финансовый 3 2 2 4 2" xfId="1090"/>
    <cellStyle name="Финансовый 3 2 2 4 3" xfId="1091"/>
    <cellStyle name="Финансовый 3 2 2 5" xfId="1092"/>
    <cellStyle name="Финансовый 3 2 2 6" xfId="1093"/>
    <cellStyle name="Финансовый 3 2 3" xfId="1094"/>
    <cellStyle name="Финансовый 3 2 3 2" xfId="1095"/>
    <cellStyle name="Финансовый 3 2 3 2 2" xfId="1096"/>
    <cellStyle name="Финансовый 3 2 3 2 3" xfId="1097"/>
    <cellStyle name="Финансовый 3 2 3 3" xfId="1098"/>
    <cellStyle name="Финансовый 3 2 3 4" xfId="1099"/>
    <cellStyle name="Финансовый 3 2 4" xfId="1100"/>
    <cellStyle name="Финансовый 3 2 4 2" xfId="1101"/>
    <cellStyle name="Финансовый 3 2 4 2 2" xfId="1102"/>
    <cellStyle name="Финансовый 3 2 4 2 3" xfId="1103"/>
    <cellStyle name="Финансовый 3 2 4 3" xfId="1104"/>
    <cellStyle name="Финансовый 3 2 4 4" xfId="1105"/>
    <cellStyle name="Финансовый 3 2 5" xfId="1106"/>
    <cellStyle name="Финансовый 3 2 5 2" xfId="1107"/>
    <cellStyle name="Финансовый 3 2 5 3" xfId="1108"/>
    <cellStyle name="Финансовый 3 2 6" xfId="1109"/>
    <cellStyle name="Финансовый 3 2 7" xfId="1110"/>
    <cellStyle name="Финансовый 3 3" xfId="1111"/>
    <cellStyle name="Финансовый 3 3 2" xfId="1112"/>
    <cellStyle name="Финансовый 3 3 2 2" xfId="1113"/>
    <cellStyle name="Финансовый 3 3 2 2 2" xfId="1114"/>
    <cellStyle name="Финансовый 3 3 2 2 2 2" xfId="1115"/>
    <cellStyle name="Финансовый 3 3 2 2 2 3" xfId="1116"/>
    <cellStyle name="Финансовый 3 3 2 2 3" xfId="1117"/>
    <cellStyle name="Финансовый 3 3 2 2 4" xfId="1118"/>
    <cellStyle name="Финансовый 3 3 2 3" xfId="1119"/>
    <cellStyle name="Финансовый 3 3 2 3 2" xfId="1120"/>
    <cellStyle name="Финансовый 3 3 2 3 2 2" xfId="1121"/>
    <cellStyle name="Финансовый 3 3 2 3 2 3" xfId="1122"/>
    <cellStyle name="Финансовый 3 3 2 3 3" xfId="1123"/>
    <cellStyle name="Финансовый 3 3 2 3 4" xfId="1124"/>
    <cellStyle name="Финансовый 3 3 2 4" xfId="1125"/>
    <cellStyle name="Финансовый 3 3 2 4 2" xfId="1126"/>
    <cellStyle name="Финансовый 3 3 2 4 3" xfId="1127"/>
    <cellStyle name="Финансовый 3 3 2 5" xfId="1128"/>
    <cellStyle name="Финансовый 3 3 2 6" xfId="1129"/>
    <cellStyle name="Финансовый 3 3 3" xfId="1130"/>
    <cellStyle name="Финансовый 3 3 3 2" xfId="1131"/>
    <cellStyle name="Финансовый 3 3 3 2 2" xfId="1132"/>
    <cellStyle name="Финансовый 3 3 3 2 3" xfId="1133"/>
    <cellStyle name="Финансовый 3 3 3 3" xfId="1134"/>
    <cellStyle name="Финансовый 3 3 3 4" xfId="1135"/>
    <cellStyle name="Финансовый 3 3 4" xfId="1136"/>
    <cellStyle name="Финансовый 3 3 4 2" xfId="1137"/>
    <cellStyle name="Финансовый 3 3 4 2 2" xfId="1138"/>
    <cellStyle name="Финансовый 3 3 4 2 3" xfId="1139"/>
    <cellStyle name="Финансовый 3 3 4 3" xfId="1140"/>
    <cellStyle name="Финансовый 3 3 4 4" xfId="1141"/>
    <cellStyle name="Финансовый 3 3 5" xfId="1142"/>
    <cellStyle name="Финансовый 3 3 5 2" xfId="1143"/>
    <cellStyle name="Финансовый 3 3 5 3" xfId="1144"/>
    <cellStyle name="Финансовый 3 3 6" xfId="1145"/>
    <cellStyle name="Финансовый 3 3 7" xfId="1146"/>
    <cellStyle name="Финансовый 3 4" xfId="1147"/>
    <cellStyle name="Финансовый 3 4 2" xfId="1148"/>
    <cellStyle name="Финансовый 3 4 2 2" xfId="1149"/>
    <cellStyle name="Финансовый 3 4 2 2 2" xfId="1150"/>
    <cellStyle name="Финансовый 3 4 2 2 3" xfId="1151"/>
    <cellStyle name="Финансовый 3 4 2 3" xfId="1152"/>
    <cellStyle name="Финансовый 3 4 2 4" xfId="1153"/>
    <cellStyle name="Финансовый 3 4 3" xfId="1154"/>
    <cellStyle name="Финансовый 3 4 3 2" xfId="1155"/>
    <cellStyle name="Финансовый 3 4 3 2 2" xfId="1156"/>
    <cellStyle name="Финансовый 3 4 3 2 3" xfId="1157"/>
    <cellStyle name="Финансовый 3 4 3 3" xfId="1158"/>
    <cellStyle name="Финансовый 3 4 3 4" xfId="1159"/>
    <cellStyle name="Финансовый 3 4 4" xfId="1160"/>
    <cellStyle name="Финансовый 3 4 4 2" xfId="1161"/>
    <cellStyle name="Финансовый 3 4 4 3" xfId="1162"/>
    <cellStyle name="Финансовый 3 4 5" xfId="1163"/>
    <cellStyle name="Финансовый 3 4 6" xfId="1164"/>
    <cellStyle name="Финансовый 3 5" xfId="1165"/>
    <cellStyle name="Финансовый 3 5 2" xfId="1166"/>
    <cellStyle name="Финансовый 3 5 2 2" xfId="1167"/>
    <cellStyle name="Финансовый 3 5 2 3" xfId="1168"/>
    <cellStyle name="Финансовый 3 5 3" xfId="1169"/>
    <cellStyle name="Финансовый 3 5 4" xfId="1170"/>
    <cellStyle name="Финансовый 3 6" xfId="1171"/>
    <cellStyle name="Финансовый 3 6 2" xfId="1172"/>
    <cellStyle name="Финансовый 3 6 2 2" xfId="1173"/>
    <cellStyle name="Финансовый 3 6 2 3" xfId="1174"/>
    <cellStyle name="Финансовый 3 6 3" xfId="1175"/>
    <cellStyle name="Финансовый 3 6 4" xfId="1176"/>
    <cellStyle name="Финансовый 3 7" xfId="1177"/>
    <cellStyle name="Финансовый 3 7 2" xfId="1178"/>
    <cellStyle name="Финансовый 3 7 2 2" xfId="1179"/>
    <cellStyle name="Финансовый 3 7 2 3" xfId="1180"/>
    <cellStyle name="Финансовый 3 7 3" xfId="1181"/>
    <cellStyle name="Финансовый 3 7 4" xfId="1182"/>
    <cellStyle name="Финансовый 3 8" xfId="1183"/>
    <cellStyle name="Финансовый 3 8 2" xfId="1184"/>
    <cellStyle name="Финансовый 3 8 3" xfId="1185"/>
    <cellStyle name="Финансовый 3 9" xfId="1186"/>
    <cellStyle name="Финансовый 4" xfId="1187"/>
    <cellStyle name="Финансовый 4 2" xfId="1188"/>
    <cellStyle name="Финансовый 4 3" xfId="1194"/>
    <cellStyle name="Финансовый 6" xfId="1189"/>
    <cellStyle name="Хороший 2" xfId="1190"/>
    <cellStyle name="Хороший 3" xfId="1191"/>
  </cellStyles>
  <dxfs count="3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  <pageSetUpPr fitToPage="1"/>
  </sheetPr>
  <dimension ref="A1:AM111"/>
  <sheetViews>
    <sheetView tabSelected="1" topLeftCell="A25" zoomScale="60" zoomScaleNormal="60" zoomScaleSheetLayoutView="70" workbookViewId="0">
      <selection activeCell="AJ22" sqref="AJ22:AJ24"/>
    </sheetView>
  </sheetViews>
  <sheetFormatPr defaultRowHeight="15.75" outlineLevelRow="1"/>
  <cols>
    <col min="1" max="1" width="13" style="30" customWidth="1"/>
    <col min="2" max="2" width="64.5703125" style="2" customWidth="1"/>
    <col min="3" max="3" width="21" style="2" customWidth="1"/>
    <col min="4" max="4" width="12.28515625" style="2" customWidth="1"/>
    <col min="5" max="5" width="34.5703125" style="2" customWidth="1"/>
    <col min="6" max="6" width="19.140625" style="2" customWidth="1"/>
    <col min="7" max="7" width="16.42578125" style="2" customWidth="1"/>
    <col min="8" max="8" width="12.5703125" style="2" customWidth="1"/>
    <col min="9" max="9" width="15.7109375" style="2" customWidth="1"/>
    <col min="10" max="11" width="8.7109375" style="2" customWidth="1"/>
    <col min="12" max="12" width="9.5703125" style="2" customWidth="1"/>
    <col min="13" max="13" width="7.7109375" style="2" customWidth="1"/>
    <col min="14" max="14" width="37.28515625" style="2" customWidth="1"/>
    <col min="15" max="15" width="19.140625" style="2" customWidth="1"/>
    <col min="16" max="16" width="22" style="2" customWidth="1"/>
    <col min="17" max="17" width="9.28515625" style="2" customWidth="1"/>
    <col min="18" max="18" width="16" style="2" customWidth="1"/>
    <col min="19" max="19" width="15.7109375" style="2" customWidth="1"/>
    <col min="20" max="20" width="26.5703125" style="2" customWidth="1"/>
    <col min="21" max="21" width="31.140625" style="41" customWidth="1"/>
    <col min="22" max="22" width="16.5703125" style="2" customWidth="1"/>
    <col min="23" max="23" width="19" style="2" customWidth="1"/>
    <col min="24" max="24" width="13.28515625" style="2" customWidth="1"/>
    <col min="25" max="26" width="12.7109375" style="2" customWidth="1"/>
    <col min="27" max="27" width="15.140625" style="2" customWidth="1"/>
    <col min="28" max="28" width="16.85546875" style="2" customWidth="1"/>
    <col min="29" max="29" width="14.28515625" style="2" customWidth="1"/>
    <col min="30" max="30" width="15.28515625" style="2" customWidth="1"/>
    <col min="31" max="32" width="9.7109375" style="2" customWidth="1"/>
    <col min="33" max="33" width="13" style="2" customWidth="1"/>
    <col min="34" max="34" width="12.7109375" style="2" bestFit="1" customWidth="1"/>
    <col min="35" max="35" width="16.42578125" style="2" customWidth="1"/>
    <col min="36" max="36" width="15" style="2" customWidth="1"/>
    <col min="37" max="37" width="15.28515625" style="2" customWidth="1"/>
    <col min="38" max="38" width="34.42578125" style="2" customWidth="1"/>
    <col min="39" max="39" width="29.140625" style="2" customWidth="1"/>
    <col min="40" max="16384" width="9.140625" style="2"/>
  </cols>
  <sheetData>
    <row r="1" spans="1:39">
      <c r="A1" s="1"/>
      <c r="AM1" s="3"/>
    </row>
    <row r="2" spans="1:39">
      <c r="A2" s="1"/>
      <c r="AM2" s="4"/>
    </row>
    <row r="3" spans="1:39">
      <c r="A3" s="1"/>
      <c r="AM3" s="4"/>
    </row>
    <row r="4" spans="1:39" s="5" customFormat="1" ht="37.5" customHeight="1">
      <c r="A4" s="63" t="s">
        <v>144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s="6" customFormat="1" ht="18.75" customHeight="1">
      <c r="A5" s="64" t="s">
        <v>274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s="6" customForma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0"/>
    </row>
    <row r="7" spans="1:39" s="6" customFormat="1" ht="18.75" customHeight="1">
      <c r="A7" s="64" t="s">
        <v>275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8" customFormat="1" ht="15.75" customHeight="1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</row>
    <row r="9" spans="1:39" s="8" customForma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9"/>
    </row>
    <row r="10" spans="1:39" s="8" customFormat="1">
      <c r="A10" s="66" t="s">
        <v>276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</row>
    <row r="11" spans="1:39" s="8" customFormat="1">
      <c r="A11" s="10"/>
      <c r="T11" s="4"/>
      <c r="U11" s="39"/>
    </row>
    <row r="12" spans="1:39" s="8" customFormat="1">
      <c r="A12" s="55" t="s">
        <v>277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s="8" customFormat="1">
      <c r="A13" s="54" t="s">
        <v>278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</row>
    <row r="14" spans="1:39">
      <c r="A14" s="1"/>
      <c r="AM14" s="4"/>
    </row>
    <row r="15" spans="1:39" ht="18" customHeight="1">
      <c r="A15" s="55" t="s">
        <v>279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</row>
    <row r="16" spans="1:39" ht="15" customHeight="1">
      <c r="A16" s="54" t="s">
        <v>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3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11" t="s">
        <v>2</v>
      </c>
    </row>
    <row r="19" spans="1:39">
      <c r="A19" s="11" t="s">
        <v>3</v>
      </c>
    </row>
    <row r="20" spans="1:39">
      <c r="A20" s="11" t="s">
        <v>4</v>
      </c>
    </row>
    <row r="21" spans="1:39">
      <c r="A21" s="12"/>
    </row>
    <row r="22" spans="1:39" ht="51.75" customHeight="1">
      <c r="A22" s="56" t="s">
        <v>5</v>
      </c>
      <c r="B22" s="57" t="s">
        <v>6</v>
      </c>
      <c r="C22" s="56" t="s">
        <v>7</v>
      </c>
      <c r="D22" s="60" t="s">
        <v>8</v>
      </c>
      <c r="E22" s="56" t="s">
        <v>9</v>
      </c>
      <c r="F22" s="56" t="s">
        <v>10</v>
      </c>
      <c r="G22" s="56" t="s">
        <v>11</v>
      </c>
      <c r="H22" s="56" t="s">
        <v>12</v>
      </c>
      <c r="I22" s="56" t="s">
        <v>13</v>
      </c>
      <c r="J22" s="56" t="s">
        <v>14</v>
      </c>
      <c r="K22" s="56"/>
      <c r="L22" s="73" t="s">
        <v>15</v>
      </c>
      <c r="M22" s="73" t="s">
        <v>16</v>
      </c>
      <c r="N22" s="56" t="s">
        <v>17</v>
      </c>
      <c r="O22" s="56" t="s">
        <v>18</v>
      </c>
      <c r="P22" s="56" t="s">
        <v>19</v>
      </c>
      <c r="Q22" s="72" t="s">
        <v>20</v>
      </c>
      <c r="R22" s="56" t="s">
        <v>21</v>
      </c>
      <c r="S22" s="56" t="s">
        <v>22</v>
      </c>
      <c r="T22" s="56" t="s">
        <v>23</v>
      </c>
      <c r="U22" s="71" t="s">
        <v>24</v>
      </c>
      <c r="V22" s="56" t="s">
        <v>25</v>
      </c>
      <c r="W22" s="56" t="s">
        <v>26</v>
      </c>
      <c r="X22" s="56"/>
      <c r="Y22" s="56"/>
      <c r="Z22" s="56"/>
      <c r="AA22" s="56"/>
      <c r="AB22" s="56"/>
      <c r="AC22" s="56" t="s">
        <v>27</v>
      </c>
      <c r="AD22" s="56"/>
      <c r="AE22" s="56"/>
      <c r="AF22" s="56"/>
      <c r="AG22" s="56" t="s">
        <v>28</v>
      </c>
      <c r="AH22" s="56"/>
      <c r="AI22" s="56" t="s">
        <v>29</v>
      </c>
      <c r="AJ22" s="56" t="s">
        <v>30</v>
      </c>
      <c r="AK22" s="56" t="s">
        <v>31</v>
      </c>
      <c r="AL22" s="56" t="s">
        <v>32</v>
      </c>
      <c r="AM22" s="56" t="s">
        <v>33</v>
      </c>
    </row>
    <row r="23" spans="1:39" ht="66" customHeight="1">
      <c r="A23" s="56"/>
      <c r="B23" s="58"/>
      <c r="C23" s="56"/>
      <c r="D23" s="61"/>
      <c r="E23" s="56"/>
      <c r="F23" s="56"/>
      <c r="G23" s="56"/>
      <c r="H23" s="56"/>
      <c r="I23" s="56"/>
      <c r="J23" s="69" t="s">
        <v>34</v>
      </c>
      <c r="K23" s="69" t="s">
        <v>35</v>
      </c>
      <c r="L23" s="73"/>
      <c r="M23" s="73"/>
      <c r="N23" s="56"/>
      <c r="O23" s="56"/>
      <c r="P23" s="56"/>
      <c r="Q23" s="56"/>
      <c r="R23" s="56"/>
      <c r="S23" s="56"/>
      <c r="T23" s="56"/>
      <c r="U23" s="71"/>
      <c r="V23" s="56"/>
      <c r="W23" s="56" t="s">
        <v>36</v>
      </c>
      <c r="X23" s="56"/>
      <c r="Y23" s="56" t="s">
        <v>37</v>
      </c>
      <c r="Z23" s="56"/>
      <c r="AA23" s="57" t="s">
        <v>38</v>
      </c>
      <c r="AB23" s="57" t="s">
        <v>39</v>
      </c>
      <c r="AC23" s="57" t="s">
        <v>40</v>
      </c>
      <c r="AD23" s="57" t="s">
        <v>41</v>
      </c>
      <c r="AE23" s="57" t="s">
        <v>42</v>
      </c>
      <c r="AF23" s="57" t="s">
        <v>43</v>
      </c>
      <c r="AG23" s="57" t="s">
        <v>44</v>
      </c>
      <c r="AH23" s="67" t="s">
        <v>35</v>
      </c>
      <c r="AI23" s="56"/>
      <c r="AJ23" s="56"/>
      <c r="AK23" s="56"/>
      <c r="AL23" s="56"/>
      <c r="AM23" s="56"/>
    </row>
    <row r="24" spans="1:39" ht="74.25" customHeight="1">
      <c r="A24" s="56"/>
      <c r="B24" s="59"/>
      <c r="C24" s="56"/>
      <c r="D24" s="62"/>
      <c r="E24" s="56"/>
      <c r="F24" s="56"/>
      <c r="G24" s="56"/>
      <c r="H24" s="56"/>
      <c r="I24" s="56"/>
      <c r="J24" s="70"/>
      <c r="K24" s="70"/>
      <c r="L24" s="73"/>
      <c r="M24" s="73"/>
      <c r="N24" s="56"/>
      <c r="O24" s="56"/>
      <c r="P24" s="56"/>
      <c r="Q24" s="56"/>
      <c r="R24" s="56"/>
      <c r="S24" s="56"/>
      <c r="T24" s="56"/>
      <c r="U24" s="71"/>
      <c r="V24" s="56"/>
      <c r="W24" s="13" t="s">
        <v>45</v>
      </c>
      <c r="X24" s="13" t="s">
        <v>46</v>
      </c>
      <c r="Y24" s="14" t="s">
        <v>34</v>
      </c>
      <c r="Z24" s="14" t="s">
        <v>35</v>
      </c>
      <c r="AA24" s="59"/>
      <c r="AB24" s="59"/>
      <c r="AC24" s="59"/>
      <c r="AD24" s="59"/>
      <c r="AE24" s="59"/>
      <c r="AF24" s="59"/>
      <c r="AG24" s="59"/>
      <c r="AH24" s="68"/>
      <c r="AI24" s="56"/>
      <c r="AJ24" s="56"/>
      <c r="AK24" s="56"/>
      <c r="AL24" s="56"/>
      <c r="AM24" s="56"/>
    </row>
    <row r="25" spans="1:39" s="15" customFormat="1">
      <c r="A25" s="14">
        <v>1</v>
      </c>
      <c r="B25" s="14">
        <f t="shared" ref="B25:AM25" si="0">A25+1</f>
        <v>2</v>
      </c>
      <c r="C25" s="14">
        <f t="shared" si="0"/>
        <v>3</v>
      </c>
      <c r="D25" s="14">
        <f t="shared" si="0"/>
        <v>4</v>
      </c>
      <c r="E25" s="14">
        <f t="shared" si="0"/>
        <v>5</v>
      </c>
      <c r="F25" s="14">
        <f t="shared" si="0"/>
        <v>6</v>
      </c>
      <c r="G25" s="14">
        <f t="shared" si="0"/>
        <v>7</v>
      </c>
      <c r="H25" s="14">
        <f t="shared" si="0"/>
        <v>8</v>
      </c>
      <c r="I25" s="14">
        <f t="shared" si="0"/>
        <v>9</v>
      </c>
      <c r="J25" s="14">
        <f t="shared" si="0"/>
        <v>10</v>
      </c>
      <c r="K25" s="14">
        <f t="shared" si="0"/>
        <v>11</v>
      </c>
      <c r="L25" s="14">
        <f t="shared" si="0"/>
        <v>12</v>
      </c>
      <c r="M25" s="14">
        <f t="shared" si="0"/>
        <v>13</v>
      </c>
      <c r="N25" s="14">
        <f t="shared" si="0"/>
        <v>14</v>
      </c>
      <c r="O25" s="14">
        <f t="shared" si="0"/>
        <v>15</v>
      </c>
      <c r="P25" s="14">
        <f t="shared" si="0"/>
        <v>16</v>
      </c>
      <c r="Q25" s="14">
        <f t="shared" si="0"/>
        <v>17</v>
      </c>
      <c r="R25" s="14">
        <f t="shared" si="0"/>
        <v>18</v>
      </c>
      <c r="S25" s="14">
        <f t="shared" si="0"/>
        <v>19</v>
      </c>
      <c r="T25" s="14">
        <f t="shared" si="0"/>
        <v>20</v>
      </c>
      <c r="U25" s="53">
        <f t="shared" si="0"/>
        <v>21</v>
      </c>
      <c r="V25" s="14">
        <f t="shared" si="0"/>
        <v>22</v>
      </c>
      <c r="W25" s="14">
        <f t="shared" si="0"/>
        <v>23</v>
      </c>
      <c r="X25" s="14">
        <f t="shared" si="0"/>
        <v>24</v>
      </c>
      <c r="Y25" s="14">
        <f t="shared" si="0"/>
        <v>25</v>
      </c>
      <c r="Z25" s="14">
        <f t="shared" si="0"/>
        <v>26</v>
      </c>
      <c r="AA25" s="14">
        <f t="shared" si="0"/>
        <v>27</v>
      </c>
      <c r="AB25" s="14">
        <f t="shared" si="0"/>
        <v>28</v>
      </c>
      <c r="AC25" s="14">
        <f t="shared" si="0"/>
        <v>29</v>
      </c>
      <c r="AD25" s="14">
        <f t="shared" si="0"/>
        <v>30</v>
      </c>
      <c r="AE25" s="14">
        <f t="shared" si="0"/>
        <v>31</v>
      </c>
      <c r="AF25" s="14">
        <f t="shared" si="0"/>
        <v>32</v>
      </c>
      <c r="AG25" s="14">
        <f t="shared" si="0"/>
        <v>33</v>
      </c>
      <c r="AH25" s="14">
        <f t="shared" si="0"/>
        <v>34</v>
      </c>
      <c r="AI25" s="14">
        <f t="shared" si="0"/>
        <v>35</v>
      </c>
      <c r="AJ25" s="14">
        <f t="shared" si="0"/>
        <v>36</v>
      </c>
      <c r="AK25" s="14">
        <f t="shared" si="0"/>
        <v>37</v>
      </c>
      <c r="AL25" s="14">
        <f t="shared" si="0"/>
        <v>38</v>
      </c>
      <c r="AM25" s="14">
        <f t="shared" si="0"/>
        <v>39</v>
      </c>
    </row>
    <row r="26" spans="1:39" s="20" customFormat="1">
      <c r="A26" s="16">
        <v>0</v>
      </c>
      <c r="B26" s="17" t="s">
        <v>47</v>
      </c>
      <c r="C26" s="17" t="s">
        <v>48</v>
      </c>
      <c r="D26" s="17" t="s">
        <v>48</v>
      </c>
      <c r="E26" s="17" t="s">
        <v>48</v>
      </c>
      <c r="F26" s="17" t="s">
        <v>48</v>
      </c>
      <c r="G26" s="18" t="s">
        <v>48</v>
      </c>
      <c r="H26" s="19" t="s">
        <v>48</v>
      </c>
      <c r="I26" s="18">
        <f>I33</f>
        <v>25.175737399999999</v>
      </c>
      <c r="J26" s="19" t="s">
        <v>48</v>
      </c>
      <c r="K26" s="19" t="s">
        <v>48</v>
      </c>
      <c r="L26" s="19" t="s">
        <v>48</v>
      </c>
      <c r="M26" s="19" t="s">
        <v>48</v>
      </c>
      <c r="N26" s="19" t="s">
        <v>48</v>
      </c>
      <c r="O26" s="19" t="s">
        <v>48</v>
      </c>
      <c r="P26" s="19" t="s">
        <v>48</v>
      </c>
      <c r="Q26" s="19" t="s">
        <v>48</v>
      </c>
      <c r="R26" s="19" t="s">
        <v>48</v>
      </c>
      <c r="S26" s="18">
        <f>S33</f>
        <v>5352.3816200416659</v>
      </c>
      <c r="T26" s="19" t="s">
        <v>48</v>
      </c>
      <c r="U26" s="38">
        <f t="shared" ref="U26:V26" si="1">U33</f>
        <v>30.022803899999992</v>
      </c>
      <c r="V26" s="18">
        <f t="shared" si="1"/>
        <v>0</v>
      </c>
      <c r="W26" s="19" t="s">
        <v>48</v>
      </c>
      <c r="X26" s="19" t="s">
        <v>48</v>
      </c>
      <c r="Y26" s="19" t="s">
        <v>48</v>
      </c>
      <c r="Z26" s="19" t="s">
        <v>48</v>
      </c>
      <c r="AA26" s="19" t="s">
        <v>48</v>
      </c>
      <c r="AB26" s="19" t="s">
        <v>48</v>
      </c>
      <c r="AC26" s="19" t="s">
        <v>48</v>
      </c>
      <c r="AD26" s="19" t="s">
        <v>48</v>
      </c>
      <c r="AE26" s="19" t="s">
        <v>48</v>
      </c>
      <c r="AF26" s="19" t="s">
        <v>48</v>
      </c>
      <c r="AG26" s="19" t="s">
        <v>48</v>
      </c>
      <c r="AH26" s="19" t="s">
        <v>48</v>
      </c>
      <c r="AI26" s="19" t="s">
        <v>48</v>
      </c>
      <c r="AJ26" s="19" t="s">
        <v>48</v>
      </c>
      <c r="AK26" s="19" t="s">
        <v>48</v>
      </c>
      <c r="AL26" s="19" t="s">
        <v>48</v>
      </c>
      <c r="AM26" s="19" t="s">
        <v>48</v>
      </c>
    </row>
    <row r="27" spans="1:39" s="20" customFormat="1">
      <c r="A27" s="17" t="s">
        <v>49</v>
      </c>
      <c r="B27" s="21" t="s">
        <v>50</v>
      </c>
      <c r="C27" s="17" t="s">
        <v>48</v>
      </c>
      <c r="D27" s="19" t="s">
        <v>48</v>
      </c>
      <c r="E27" s="19" t="s">
        <v>48</v>
      </c>
      <c r="F27" s="19" t="s">
        <v>48</v>
      </c>
      <c r="G27" s="19" t="s">
        <v>48</v>
      </c>
      <c r="H27" s="19" t="s">
        <v>48</v>
      </c>
      <c r="I27" s="19" t="s">
        <v>48</v>
      </c>
      <c r="J27" s="19" t="s">
        <v>48</v>
      </c>
      <c r="K27" s="19" t="s">
        <v>48</v>
      </c>
      <c r="L27" s="19" t="s">
        <v>48</v>
      </c>
      <c r="M27" s="19" t="s">
        <v>48</v>
      </c>
      <c r="N27" s="19" t="s">
        <v>48</v>
      </c>
      <c r="O27" s="19" t="s">
        <v>48</v>
      </c>
      <c r="P27" s="19" t="s">
        <v>48</v>
      </c>
      <c r="Q27" s="19" t="s">
        <v>48</v>
      </c>
      <c r="R27" s="19" t="s">
        <v>48</v>
      </c>
      <c r="S27" s="19" t="s">
        <v>48</v>
      </c>
      <c r="T27" s="19" t="s">
        <v>48</v>
      </c>
      <c r="U27" s="38" t="s">
        <v>48</v>
      </c>
      <c r="V27" s="19" t="s">
        <v>48</v>
      </c>
      <c r="W27" s="19" t="s">
        <v>48</v>
      </c>
      <c r="X27" s="19" t="s">
        <v>48</v>
      </c>
      <c r="Y27" s="19" t="s">
        <v>48</v>
      </c>
      <c r="Z27" s="19" t="s">
        <v>48</v>
      </c>
      <c r="AA27" s="19" t="s">
        <v>48</v>
      </c>
      <c r="AB27" s="19" t="s">
        <v>48</v>
      </c>
      <c r="AC27" s="19" t="s">
        <v>48</v>
      </c>
      <c r="AD27" s="19" t="s">
        <v>48</v>
      </c>
      <c r="AE27" s="19" t="s">
        <v>48</v>
      </c>
      <c r="AF27" s="19" t="s">
        <v>48</v>
      </c>
      <c r="AG27" s="19" t="s">
        <v>48</v>
      </c>
      <c r="AH27" s="19" t="s">
        <v>48</v>
      </c>
      <c r="AI27" s="19" t="s">
        <v>48</v>
      </c>
      <c r="AJ27" s="19" t="s">
        <v>48</v>
      </c>
      <c r="AK27" s="19" t="s">
        <v>48</v>
      </c>
      <c r="AL27" s="19" t="s">
        <v>48</v>
      </c>
      <c r="AM27" s="19" t="s">
        <v>48</v>
      </c>
    </row>
    <row r="28" spans="1:39" s="20" customFormat="1" ht="31.5">
      <c r="A28" s="17" t="s">
        <v>51</v>
      </c>
      <c r="B28" s="21" t="s">
        <v>52</v>
      </c>
      <c r="C28" s="17" t="s">
        <v>48</v>
      </c>
      <c r="D28" s="19" t="s">
        <v>48</v>
      </c>
      <c r="E28" s="19" t="s">
        <v>48</v>
      </c>
      <c r="F28" s="19" t="s">
        <v>48</v>
      </c>
      <c r="G28" s="19" t="s">
        <v>48</v>
      </c>
      <c r="H28" s="19" t="s">
        <v>48</v>
      </c>
      <c r="I28" s="19" t="s">
        <v>48</v>
      </c>
      <c r="J28" s="19" t="s">
        <v>48</v>
      </c>
      <c r="K28" s="19" t="s">
        <v>48</v>
      </c>
      <c r="L28" s="19" t="s">
        <v>48</v>
      </c>
      <c r="M28" s="19" t="s">
        <v>48</v>
      </c>
      <c r="N28" s="19" t="s">
        <v>48</v>
      </c>
      <c r="O28" s="19" t="s">
        <v>48</v>
      </c>
      <c r="P28" s="19" t="s">
        <v>48</v>
      </c>
      <c r="Q28" s="19" t="s">
        <v>48</v>
      </c>
      <c r="R28" s="19" t="s">
        <v>48</v>
      </c>
      <c r="S28" s="19" t="s">
        <v>48</v>
      </c>
      <c r="T28" s="19" t="s">
        <v>48</v>
      </c>
      <c r="U28" s="38" t="s">
        <v>48</v>
      </c>
      <c r="V28" s="19" t="s">
        <v>48</v>
      </c>
      <c r="W28" s="19" t="s">
        <v>48</v>
      </c>
      <c r="X28" s="19" t="s">
        <v>48</v>
      </c>
      <c r="Y28" s="19" t="s">
        <v>48</v>
      </c>
      <c r="Z28" s="19" t="s">
        <v>48</v>
      </c>
      <c r="AA28" s="19" t="s">
        <v>48</v>
      </c>
      <c r="AB28" s="19" t="s">
        <v>48</v>
      </c>
      <c r="AC28" s="19" t="s">
        <v>48</v>
      </c>
      <c r="AD28" s="19" t="s">
        <v>48</v>
      </c>
      <c r="AE28" s="19" t="s">
        <v>48</v>
      </c>
      <c r="AF28" s="19" t="s">
        <v>48</v>
      </c>
      <c r="AG28" s="19" t="s">
        <v>48</v>
      </c>
      <c r="AH28" s="19" t="s">
        <v>48</v>
      </c>
      <c r="AI28" s="19" t="s">
        <v>48</v>
      </c>
      <c r="AJ28" s="19" t="s">
        <v>48</v>
      </c>
      <c r="AK28" s="19" t="s">
        <v>48</v>
      </c>
      <c r="AL28" s="19" t="s">
        <v>48</v>
      </c>
      <c r="AM28" s="19" t="s">
        <v>48</v>
      </c>
    </row>
    <row r="29" spans="1:39" s="20" customFormat="1" ht="47.25">
      <c r="A29" s="17" t="s">
        <v>53</v>
      </c>
      <c r="B29" s="21" t="s">
        <v>54</v>
      </c>
      <c r="C29" s="17" t="s">
        <v>48</v>
      </c>
      <c r="D29" s="19" t="s">
        <v>48</v>
      </c>
      <c r="E29" s="19" t="s">
        <v>48</v>
      </c>
      <c r="F29" s="19" t="s">
        <v>48</v>
      </c>
      <c r="G29" s="19" t="s">
        <v>48</v>
      </c>
      <c r="H29" s="19" t="s">
        <v>48</v>
      </c>
      <c r="I29" s="19" t="s">
        <v>48</v>
      </c>
      <c r="J29" s="19" t="s">
        <v>48</v>
      </c>
      <c r="K29" s="19" t="s">
        <v>48</v>
      </c>
      <c r="L29" s="19" t="s">
        <v>48</v>
      </c>
      <c r="M29" s="19" t="s">
        <v>48</v>
      </c>
      <c r="N29" s="19" t="s">
        <v>48</v>
      </c>
      <c r="O29" s="19" t="s">
        <v>48</v>
      </c>
      <c r="P29" s="19" t="s">
        <v>48</v>
      </c>
      <c r="Q29" s="19" t="s">
        <v>48</v>
      </c>
      <c r="R29" s="19" t="s">
        <v>48</v>
      </c>
      <c r="S29" s="19" t="s">
        <v>48</v>
      </c>
      <c r="T29" s="19" t="s">
        <v>48</v>
      </c>
      <c r="U29" s="38" t="s">
        <v>48</v>
      </c>
      <c r="V29" s="19" t="s">
        <v>48</v>
      </c>
      <c r="W29" s="19" t="s">
        <v>48</v>
      </c>
      <c r="X29" s="19" t="s">
        <v>48</v>
      </c>
      <c r="Y29" s="19" t="s">
        <v>48</v>
      </c>
      <c r="Z29" s="19" t="s">
        <v>48</v>
      </c>
      <c r="AA29" s="19" t="s">
        <v>48</v>
      </c>
      <c r="AB29" s="19" t="s">
        <v>48</v>
      </c>
      <c r="AC29" s="19" t="s">
        <v>48</v>
      </c>
      <c r="AD29" s="19" t="s">
        <v>48</v>
      </c>
      <c r="AE29" s="19" t="s">
        <v>48</v>
      </c>
      <c r="AF29" s="19" t="s">
        <v>48</v>
      </c>
      <c r="AG29" s="19" t="s">
        <v>48</v>
      </c>
      <c r="AH29" s="19" t="s">
        <v>48</v>
      </c>
      <c r="AI29" s="19" t="s">
        <v>48</v>
      </c>
      <c r="AJ29" s="19" t="s">
        <v>48</v>
      </c>
      <c r="AK29" s="19" t="s">
        <v>48</v>
      </c>
      <c r="AL29" s="19" t="s">
        <v>48</v>
      </c>
      <c r="AM29" s="19" t="s">
        <v>48</v>
      </c>
    </row>
    <row r="30" spans="1:39" s="20" customFormat="1" ht="31.5">
      <c r="A30" s="17" t="s">
        <v>55</v>
      </c>
      <c r="B30" s="21" t="s">
        <v>56</v>
      </c>
      <c r="C30" s="17" t="s">
        <v>48</v>
      </c>
      <c r="D30" s="19" t="s">
        <v>48</v>
      </c>
      <c r="E30" s="19" t="s">
        <v>48</v>
      </c>
      <c r="F30" s="19" t="s">
        <v>48</v>
      </c>
      <c r="G30" s="19" t="s">
        <v>48</v>
      </c>
      <c r="H30" s="19" t="s">
        <v>48</v>
      </c>
      <c r="I30" s="19" t="s">
        <v>48</v>
      </c>
      <c r="J30" s="19" t="s">
        <v>48</v>
      </c>
      <c r="K30" s="19" t="s">
        <v>48</v>
      </c>
      <c r="L30" s="19" t="s">
        <v>48</v>
      </c>
      <c r="M30" s="19" t="s">
        <v>48</v>
      </c>
      <c r="N30" s="19" t="s">
        <v>48</v>
      </c>
      <c r="O30" s="19" t="s">
        <v>48</v>
      </c>
      <c r="P30" s="19" t="s">
        <v>48</v>
      </c>
      <c r="Q30" s="19" t="s">
        <v>48</v>
      </c>
      <c r="R30" s="19" t="s">
        <v>48</v>
      </c>
      <c r="S30" s="19" t="s">
        <v>48</v>
      </c>
      <c r="T30" s="19" t="s">
        <v>48</v>
      </c>
      <c r="U30" s="38" t="s">
        <v>48</v>
      </c>
      <c r="V30" s="19" t="s">
        <v>48</v>
      </c>
      <c r="W30" s="19" t="s">
        <v>48</v>
      </c>
      <c r="X30" s="19" t="s">
        <v>48</v>
      </c>
      <c r="Y30" s="19" t="s">
        <v>48</v>
      </c>
      <c r="Z30" s="19" t="s">
        <v>48</v>
      </c>
      <c r="AA30" s="19" t="s">
        <v>48</v>
      </c>
      <c r="AB30" s="19" t="s">
        <v>48</v>
      </c>
      <c r="AC30" s="19" t="s">
        <v>48</v>
      </c>
      <c r="AD30" s="19" t="s">
        <v>48</v>
      </c>
      <c r="AE30" s="19" t="s">
        <v>48</v>
      </c>
      <c r="AF30" s="19" t="s">
        <v>48</v>
      </c>
      <c r="AG30" s="19" t="s">
        <v>48</v>
      </c>
      <c r="AH30" s="19" t="s">
        <v>48</v>
      </c>
      <c r="AI30" s="19" t="s">
        <v>48</v>
      </c>
      <c r="AJ30" s="19" t="s">
        <v>48</v>
      </c>
      <c r="AK30" s="19" t="s">
        <v>48</v>
      </c>
      <c r="AL30" s="19" t="s">
        <v>48</v>
      </c>
      <c r="AM30" s="19" t="s">
        <v>48</v>
      </c>
    </row>
    <row r="31" spans="1:39" s="20" customFormat="1" ht="31.5">
      <c r="A31" s="17" t="s">
        <v>57</v>
      </c>
      <c r="B31" s="21" t="s">
        <v>58</v>
      </c>
      <c r="C31" s="17" t="s">
        <v>48</v>
      </c>
      <c r="D31" s="19" t="s">
        <v>48</v>
      </c>
      <c r="E31" s="19" t="s">
        <v>48</v>
      </c>
      <c r="F31" s="19" t="s">
        <v>48</v>
      </c>
      <c r="G31" s="19" t="s">
        <v>48</v>
      </c>
      <c r="H31" s="19" t="s">
        <v>48</v>
      </c>
      <c r="I31" s="19" t="s">
        <v>48</v>
      </c>
      <c r="J31" s="19" t="s">
        <v>48</v>
      </c>
      <c r="K31" s="19" t="s">
        <v>48</v>
      </c>
      <c r="L31" s="19" t="s">
        <v>48</v>
      </c>
      <c r="M31" s="19" t="s">
        <v>48</v>
      </c>
      <c r="N31" s="19" t="s">
        <v>48</v>
      </c>
      <c r="O31" s="19" t="s">
        <v>48</v>
      </c>
      <c r="P31" s="19" t="s">
        <v>48</v>
      </c>
      <c r="Q31" s="19" t="s">
        <v>48</v>
      </c>
      <c r="R31" s="19" t="s">
        <v>48</v>
      </c>
      <c r="S31" s="19" t="s">
        <v>48</v>
      </c>
      <c r="T31" s="19" t="s">
        <v>48</v>
      </c>
      <c r="U31" s="38" t="s">
        <v>48</v>
      </c>
      <c r="V31" s="19" t="s">
        <v>48</v>
      </c>
      <c r="W31" s="19" t="s">
        <v>48</v>
      </c>
      <c r="X31" s="19" t="s">
        <v>48</v>
      </c>
      <c r="Y31" s="19" t="s">
        <v>48</v>
      </c>
      <c r="Z31" s="19" t="s">
        <v>48</v>
      </c>
      <c r="AA31" s="19" t="s">
        <v>48</v>
      </c>
      <c r="AB31" s="19" t="s">
        <v>48</v>
      </c>
      <c r="AC31" s="19" t="s">
        <v>48</v>
      </c>
      <c r="AD31" s="19" t="s">
        <v>48</v>
      </c>
      <c r="AE31" s="19" t="s">
        <v>48</v>
      </c>
      <c r="AF31" s="19" t="s">
        <v>48</v>
      </c>
      <c r="AG31" s="19" t="s">
        <v>48</v>
      </c>
      <c r="AH31" s="19" t="s">
        <v>48</v>
      </c>
      <c r="AI31" s="19" t="s">
        <v>48</v>
      </c>
      <c r="AJ31" s="19" t="s">
        <v>48</v>
      </c>
      <c r="AK31" s="19" t="s">
        <v>48</v>
      </c>
      <c r="AL31" s="19" t="s">
        <v>48</v>
      </c>
      <c r="AM31" s="19" t="s">
        <v>48</v>
      </c>
    </row>
    <row r="32" spans="1:39" s="20" customFormat="1">
      <c r="A32" s="17" t="s">
        <v>59</v>
      </c>
      <c r="B32" s="21" t="s">
        <v>60</v>
      </c>
      <c r="C32" s="17" t="s">
        <v>48</v>
      </c>
      <c r="D32" s="19" t="s">
        <v>48</v>
      </c>
      <c r="E32" s="19" t="s">
        <v>48</v>
      </c>
      <c r="F32" s="19" t="s">
        <v>48</v>
      </c>
      <c r="G32" s="19" t="s">
        <v>48</v>
      </c>
      <c r="H32" s="19" t="s">
        <v>48</v>
      </c>
      <c r="I32" s="19" t="s">
        <v>48</v>
      </c>
      <c r="J32" s="19" t="s">
        <v>48</v>
      </c>
      <c r="K32" s="19" t="s">
        <v>48</v>
      </c>
      <c r="L32" s="19" t="s">
        <v>48</v>
      </c>
      <c r="M32" s="19" t="s">
        <v>48</v>
      </c>
      <c r="N32" s="19" t="s">
        <v>48</v>
      </c>
      <c r="O32" s="19" t="s">
        <v>48</v>
      </c>
      <c r="P32" s="19" t="s">
        <v>48</v>
      </c>
      <c r="Q32" s="19" t="s">
        <v>48</v>
      </c>
      <c r="R32" s="19" t="s">
        <v>48</v>
      </c>
      <c r="S32" s="19" t="s">
        <v>48</v>
      </c>
      <c r="T32" s="19" t="s">
        <v>48</v>
      </c>
      <c r="U32" s="38" t="s">
        <v>48</v>
      </c>
      <c r="V32" s="19" t="s">
        <v>48</v>
      </c>
      <c r="W32" s="19" t="s">
        <v>48</v>
      </c>
      <c r="X32" s="19" t="s">
        <v>48</v>
      </c>
      <c r="Y32" s="19" t="s">
        <v>48</v>
      </c>
      <c r="Z32" s="19" t="s">
        <v>48</v>
      </c>
      <c r="AA32" s="19" t="s">
        <v>48</v>
      </c>
      <c r="AB32" s="19" t="s">
        <v>48</v>
      </c>
      <c r="AC32" s="19" t="s">
        <v>48</v>
      </c>
      <c r="AD32" s="19" t="s">
        <v>48</v>
      </c>
      <c r="AE32" s="19" t="s">
        <v>48</v>
      </c>
      <c r="AF32" s="19" t="s">
        <v>48</v>
      </c>
      <c r="AG32" s="19" t="s">
        <v>48</v>
      </c>
      <c r="AH32" s="19" t="s">
        <v>48</v>
      </c>
      <c r="AI32" s="19" t="s">
        <v>48</v>
      </c>
      <c r="AJ32" s="19" t="s">
        <v>48</v>
      </c>
      <c r="AK32" s="19" t="s">
        <v>48</v>
      </c>
      <c r="AL32" s="19" t="s">
        <v>48</v>
      </c>
      <c r="AM32" s="19" t="s">
        <v>48</v>
      </c>
    </row>
    <row r="33" spans="1:39" s="24" customFormat="1">
      <c r="A33" s="14">
        <v>1</v>
      </c>
      <c r="B33" s="22" t="s">
        <v>61</v>
      </c>
      <c r="C33" s="14" t="s">
        <v>48</v>
      </c>
      <c r="D33" s="14" t="s">
        <v>48</v>
      </c>
      <c r="E33" s="14" t="s">
        <v>48</v>
      </c>
      <c r="F33" s="14" t="s">
        <v>48</v>
      </c>
      <c r="G33" s="23" t="s">
        <v>48</v>
      </c>
      <c r="H33" s="14" t="s">
        <v>48</v>
      </c>
      <c r="I33" s="23">
        <f>SUM(I42:I102)</f>
        <v>25.175737399999999</v>
      </c>
      <c r="J33" s="19" t="s">
        <v>48</v>
      </c>
      <c r="K33" s="19" t="s">
        <v>48</v>
      </c>
      <c r="L33" s="19" t="s">
        <v>48</v>
      </c>
      <c r="M33" s="19" t="s">
        <v>48</v>
      </c>
      <c r="N33" s="19" t="s">
        <v>48</v>
      </c>
      <c r="O33" s="19" t="s">
        <v>48</v>
      </c>
      <c r="P33" s="19" t="s">
        <v>48</v>
      </c>
      <c r="Q33" s="19" t="s">
        <v>48</v>
      </c>
      <c r="R33" s="19" t="s">
        <v>48</v>
      </c>
      <c r="S33" s="23">
        <f>SUM(S42:S102)</f>
        <v>5352.3816200416659</v>
      </c>
      <c r="T33" s="19" t="s">
        <v>48</v>
      </c>
      <c r="U33" s="34">
        <f>SUM(U42:U102)</f>
        <v>30.022803899999992</v>
      </c>
      <c r="V33" s="23">
        <f>SUM(V42:V102)</f>
        <v>0</v>
      </c>
      <c r="W33" s="19" t="s">
        <v>48</v>
      </c>
      <c r="X33" s="19" t="s">
        <v>48</v>
      </c>
      <c r="Y33" s="19" t="s">
        <v>48</v>
      </c>
      <c r="Z33" s="19" t="s">
        <v>48</v>
      </c>
      <c r="AA33" s="19" t="s">
        <v>48</v>
      </c>
      <c r="AB33" s="19" t="s">
        <v>48</v>
      </c>
      <c r="AC33" s="19" t="s">
        <v>48</v>
      </c>
      <c r="AD33" s="19" t="s">
        <v>48</v>
      </c>
      <c r="AE33" s="19" t="s">
        <v>48</v>
      </c>
      <c r="AF33" s="19" t="s">
        <v>48</v>
      </c>
      <c r="AG33" s="19" t="s">
        <v>48</v>
      </c>
      <c r="AH33" s="19" t="s">
        <v>48</v>
      </c>
      <c r="AI33" s="19" t="s">
        <v>48</v>
      </c>
      <c r="AJ33" s="19" t="s">
        <v>48</v>
      </c>
      <c r="AK33" s="19" t="s">
        <v>48</v>
      </c>
      <c r="AL33" s="19" t="s">
        <v>48</v>
      </c>
      <c r="AM33" s="19" t="s">
        <v>48</v>
      </c>
    </row>
    <row r="34" spans="1:39" s="24" customFormat="1">
      <c r="A34" s="17" t="s">
        <v>62</v>
      </c>
      <c r="B34" s="21" t="s">
        <v>63</v>
      </c>
      <c r="C34" s="17" t="s">
        <v>48</v>
      </c>
      <c r="D34" s="14" t="s">
        <v>48</v>
      </c>
      <c r="E34" s="14" t="s">
        <v>48</v>
      </c>
      <c r="F34" s="14" t="s">
        <v>48</v>
      </c>
      <c r="G34" s="14" t="s">
        <v>48</v>
      </c>
      <c r="H34" s="14" t="s">
        <v>48</v>
      </c>
      <c r="I34" s="14" t="s">
        <v>48</v>
      </c>
      <c r="J34" s="19" t="s">
        <v>48</v>
      </c>
      <c r="K34" s="19" t="s">
        <v>48</v>
      </c>
      <c r="L34" s="19" t="s">
        <v>48</v>
      </c>
      <c r="M34" s="19" t="s">
        <v>48</v>
      </c>
      <c r="N34" s="19" t="s">
        <v>48</v>
      </c>
      <c r="O34" s="19" t="s">
        <v>48</v>
      </c>
      <c r="P34" s="19" t="s">
        <v>48</v>
      </c>
      <c r="Q34" s="19" t="s">
        <v>48</v>
      </c>
      <c r="R34" s="19" t="s">
        <v>48</v>
      </c>
      <c r="S34" s="19" t="s">
        <v>48</v>
      </c>
      <c r="T34" s="19" t="s">
        <v>48</v>
      </c>
      <c r="U34" s="38" t="s">
        <v>48</v>
      </c>
      <c r="V34" s="19" t="s">
        <v>48</v>
      </c>
      <c r="W34" s="19" t="s">
        <v>48</v>
      </c>
      <c r="X34" s="19" t="s">
        <v>48</v>
      </c>
      <c r="Y34" s="19" t="s">
        <v>48</v>
      </c>
      <c r="Z34" s="19" t="s">
        <v>48</v>
      </c>
      <c r="AA34" s="19" t="s">
        <v>48</v>
      </c>
      <c r="AB34" s="19" t="s">
        <v>48</v>
      </c>
      <c r="AC34" s="19" t="s">
        <v>48</v>
      </c>
      <c r="AD34" s="19" t="s">
        <v>48</v>
      </c>
      <c r="AE34" s="19" t="s">
        <v>48</v>
      </c>
      <c r="AF34" s="19" t="s">
        <v>48</v>
      </c>
      <c r="AG34" s="19" t="s">
        <v>48</v>
      </c>
      <c r="AH34" s="19" t="s">
        <v>48</v>
      </c>
      <c r="AI34" s="19" t="s">
        <v>48</v>
      </c>
      <c r="AJ34" s="19" t="s">
        <v>48</v>
      </c>
      <c r="AK34" s="19" t="s">
        <v>48</v>
      </c>
      <c r="AL34" s="19" t="s">
        <v>48</v>
      </c>
      <c r="AM34" s="19" t="s">
        <v>48</v>
      </c>
    </row>
    <row r="35" spans="1:39" s="24" customFormat="1" ht="31.5">
      <c r="A35" s="17" t="s">
        <v>64</v>
      </c>
      <c r="B35" s="21" t="s">
        <v>65</v>
      </c>
      <c r="C35" s="17" t="s">
        <v>48</v>
      </c>
      <c r="D35" s="14" t="s">
        <v>48</v>
      </c>
      <c r="E35" s="14" t="s">
        <v>48</v>
      </c>
      <c r="F35" s="14" t="s">
        <v>48</v>
      </c>
      <c r="G35" s="14" t="s">
        <v>48</v>
      </c>
      <c r="H35" s="14" t="s">
        <v>48</v>
      </c>
      <c r="I35" s="14" t="s">
        <v>48</v>
      </c>
      <c r="J35" s="19" t="s">
        <v>48</v>
      </c>
      <c r="K35" s="19" t="s">
        <v>48</v>
      </c>
      <c r="L35" s="19" t="s">
        <v>48</v>
      </c>
      <c r="M35" s="19" t="s">
        <v>48</v>
      </c>
      <c r="N35" s="19" t="s">
        <v>48</v>
      </c>
      <c r="O35" s="19" t="s">
        <v>48</v>
      </c>
      <c r="P35" s="19" t="s">
        <v>48</v>
      </c>
      <c r="Q35" s="19" t="s">
        <v>48</v>
      </c>
      <c r="R35" s="19" t="s">
        <v>48</v>
      </c>
      <c r="S35" s="19" t="s">
        <v>48</v>
      </c>
      <c r="T35" s="19" t="s">
        <v>48</v>
      </c>
      <c r="U35" s="38" t="s">
        <v>48</v>
      </c>
      <c r="V35" s="19" t="s">
        <v>48</v>
      </c>
      <c r="W35" s="19" t="s">
        <v>48</v>
      </c>
      <c r="X35" s="19" t="s">
        <v>48</v>
      </c>
      <c r="Y35" s="19" t="s">
        <v>48</v>
      </c>
      <c r="Z35" s="19" t="s">
        <v>48</v>
      </c>
      <c r="AA35" s="19" t="s">
        <v>48</v>
      </c>
      <c r="AB35" s="19" t="s">
        <v>48</v>
      </c>
      <c r="AC35" s="19" t="s">
        <v>48</v>
      </c>
      <c r="AD35" s="19" t="s">
        <v>48</v>
      </c>
      <c r="AE35" s="19" t="s">
        <v>48</v>
      </c>
      <c r="AF35" s="19" t="s">
        <v>48</v>
      </c>
      <c r="AG35" s="19" t="s">
        <v>48</v>
      </c>
      <c r="AH35" s="19" t="s">
        <v>48</v>
      </c>
      <c r="AI35" s="19" t="s">
        <v>48</v>
      </c>
      <c r="AJ35" s="19" t="s">
        <v>48</v>
      </c>
      <c r="AK35" s="19" t="s">
        <v>48</v>
      </c>
      <c r="AL35" s="19" t="s">
        <v>48</v>
      </c>
      <c r="AM35" s="19" t="s">
        <v>48</v>
      </c>
    </row>
    <row r="36" spans="1:39" s="24" customFormat="1" ht="47.25">
      <c r="A36" s="17" t="s">
        <v>66</v>
      </c>
      <c r="B36" s="21" t="s">
        <v>67</v>
      </c>
      <c r="C36" s="17" t="s">
        <v>48</v>
      </c>
      <c r="D36" s="14" t="s">
        <v>48</v>
      </c>
      <c r="E36" s="14" t="s">
        <v>48</v>
      </c>
      <c r="F36" s="14" t="s">
        <v>48</v>
      </c>
      <c r="G36" s="14" t="s">
        <v>48</v>
      </c>
      <c r="H36" s="14" t="s">
        <v>48</v>
      </c>
      <c r="I36" s="14" t="s">
        <v>48</v>
      </c>
      <c r="J36" s="19" t="s">
        <v>48</v>
      </c>
      <c r="K36" s="19" t="s">
        <v>48</v>
      </c>
      <c r="L36" s="19" t="s">
        <v>48</v>
      </c>
      <c r="M36" s="19" t="s">
        <v>48</v>
      </c>
      <c r="N36" s="19" t="s">
        <v>48</v>
      </c>
      <c r="O36" s="19" t="s">
        <v>48</v>
      </c>
      <c r="P36" s="19" t="s">
        <v>48</v>
      </c>
      <c r="Q36" s="19" t="s">
        <v>48</v>
      </c>
      <c r="R36" s="19" t="s">
        <v>48</v>
      </c>
      <c r="S36" s="19" t="s">
        <v>48</v>
      </c>
      <c r="T36" s="19" t="s">
        <v>48</v>
      </c>
      <c r="U36" s="38" t="s">
        <v>48</v>
      </c>
      <c r="V36" s="19" t="s">
        <v>48</v>
      </c>
      <c r="W36" s="19" t="s">
        <v>48</v>
      </c>
      <c r="X36" s="19" t="s">
        <v>48</v>
      </c>
      <c r="Y36" s="19" t="s">
        <v>48</v>
      </c>
      <c r="Z36" s="19" t="s">
        <v>48</v>
      </c>
      <c r="AA36" s="19" t="s">
        <v>48</v>
      </c>
      <c r="AB36" s="19" t="s">
        <v>48</v>
      </c>
      <c r="AC36" s="19" t="s">
        <v>48</v>
      </c>
      <c r="AD36" s="19" t="s">
        <v>48</v>
      </c>
      <c r="AE36" s="19" t="s">
        <v>48</v>
      </c>
      <c r="AF36" s="19" t="s">
        <v>48</v>
      </c>
      <c r="AG36" s="19" t="s">
        <v>48</v>
      </c>
      <c r="AH36" s="19" t="s">
        <v>48</v>
      </c>
      <c r="AI36" s="19" t="s">
        <v>48</v>
      </c>
      <c r="AJ36" s="19" t="s">
        <v>48</v>
      </c>
      <c r="AK36" s="19" t="s">
        <v>48</v>
      </c>
      <c r="AL36" s="19" t="s">
        <v>48</v>
      </c>
      <c r="AM36" s="19" t="s">
        <v>48</v>
      </c>
    </row>
    <row r="37" spans="1:39" s="25" customFormat="1" ht="44.25" customHeight="1">
      <c r="A37" s="82" t="s">
        <v>66</v>
      </c>
      <c r="B37" s="77" t="s">
        <v>267</v>
      </c>
      <c r="C37" s="74" t="s">
        <v>48</v>
      </c>
      <c r="D37" s="42" t="s">
        <v>68</v>
      </c>
      <c r="E37" s="42" t="s">
        <v>202</v>
      </c>
      <c r="F37" s="42" t="s">
        <v>193</v>
      </c>
      <c r="G37" s="42" t="s">
        <v>76</v>
      </c>
      <c r="H37" s="42" t="s">
        <v>76</v>
      </c>
      <c r="I37" s="98">
        <f>5564448/120%/1000000</f>
        <v>4.6370399999999998</v>
      </c>
      <c r="J37" s="42" t="s">
        <v>69</v>
      </c>
      <c r="K37" s="42" t="s">
        <v>69</v>
      </c>
      <c r="L37" s="42" t="s">
        <v>76</v>
      </c>
      <c r="M37" s="42">
        <v>0</v>
      </c>
      <c r="N37" s="42" t="s">
        <v>76</v>
      </c>
      <c r="O37" s="42" t="s">
        <v>76</v>
      </c>
      <c r="P37" s="42" t="s">
        <v>76</v>
      </c>
      <c r="Q37" s="42" t="s">
        <v>76</v>
      </c>
      <c r="R37" s="42" t="s">
        <v>76</v>
      </c>
      <c r="S37" s="43">
        <f>4215.41/1000</f>
        <v>4.2154099999999994</v>
      </c>
      <c r="T37" s="42" t="s">
        <v>203</v>
      </c>
      <c r="U37" s="98">
        <f>4215.41/1000</f>
        <v>4.2154099999999994</v>
      </c>
      <c r="V37" s="42" t="s">
        <v>76</v>
      </c>
      <c r="W37" s="42" t="s">
        <v>76</v>
      </c>
      <c r="X37" s="42" t="s">
        <v>76</v>
      </c>
      <c r="Y37" s="99" t="s">
        <v>204</v>
      </c>
      <c r="Z37" s="99" t="s">
        <v>204</v>
      </c>
      <c r="AA37" s="42" t="s">
        <v>205</v>
      </c>
      <c r="AB37" s="42" t="s">
        <v>205</v>
      </c>
      <c r="AC37" s="42" t="s">
        <v>206</v>
      </c>
      <c r="AD37" s="42" t="s">
        <v>207</v>
      </c>
      <c r="AE37" s="42" t="s">
        <v>76</v>
      </c>
      <c r="AF37" s="42" t="s">
        <v>76</v>
      </c>
      <c r="AG37" s="42" t="s">
        <v>76</v>
      </c>
      <c r="AH37" s="42" t="s">
        <v>208</v>
      </c>
      <c r="AI37" s="42" t="s">
        <v>76</v>
      </c>
      <c r="AJ37" s="42" t="s">
        <v>76</v>
      </c>
      <c r="AK37" s="42" t="s">
        <v>209</v>
      </c>
      <c r="AL37" s="103" t="s">
        <v>76</v>
      </c>
      <c r="AM37" s="103" t="s">
        <v>76</v>
      </c>
    </row>
    <row r="38" spans="1:39" s="25" customFormat="1" ht="44.25" customHeight="1">
      <c r="A38" s="80"/>
      <c r="B38" s="78" t="s">
        <v>67</v>
      </c>
      <c r="C38" s="75"/>
      <c r="D38" s="42" t="s">
        <v>71</v>
      </c>
      <c r="E38" s="42" t="s">
        <v>255</v>
      </c>
      <c r="F38" s="42" t="s">
        <v>193</v>
      </c>
      <c r="G38" s="42" t="s">
        <v>76</v>
      </c>
      <c r="H38" s="42" t="s">
        <v>76</v>
      </c>
      <c r="I38" s="42">
        <f>2956800/120%/1000000</f>
        <v>2.464</v>
      </c>
      <c r="J38" s="42" t="s">
        <v>69</v>
      </c>
      <c r="K38" s="42" t="s">
        <v>69</v>
      </c>
      <c r="L38" s="42" t="s">
        <v>76</v>
      </c>
      <c r="M38" s="42">
        <v>1</v>
      </c>
      <c r="N38" s="42" t="s">
        <v>256</v>
      </c>
      <c r="O38" s="42">
        <v>2618000</v>
      </c>
      <c r="P38" s="42" t="s">
        <v>76</v>
      </c>
      <c r="Q38" s="42" t="s">
        <v>76</v>
      </c>
      <c r="R38" s="42" t="s">
        <v>76</v>
      </c>
      <c r="S38" s="43">
        <f>2618/1000</f>
        <v>2.6179999999999999</v>
      </c>
      <c r="T38" s="42" t="s">
        <v>256</v>
      </c>
      <c r="U38" s="43">
        <f>2618/1000</f>
        <v>2.6179999999999999</v>
      </c>
      <c r="V38" s="42" t="s">
        <v>76</v>
      </c>
      <c r="W38" s="42" t="s">
        <v>76</v>
      </c>
      <c r="X38" s="42" t="s">
        <v>76</v>
      </c>
      <c r="Y38" s="99" t="s">
        <v>204</v>
      </c>
      <c r="Z38" s="99" t="s">
        <v>204</v>
      </c>
      <c r="AA38" s="42" t="s">
        <v>205</v>
      </c>
      <c r="AB38" s="42" t="s">
        <v>205</v>
      </c>
      <c r="AC38" s="42" t="s">
        <v>230</v>
      </c>
      <c r="AD38" s="42" t="s">
        <v>207</v>
      </c>
      <c r="AE38" s="42" t="s">
        <v>76</v>
      </c>
      <c r="AF38" s="42" t="s">
        <v>76</v>
      </c>
      <c r="AG38" s="42" t="s">
        <v>76</v>
      </c>
      <c r="AH38" s="42" t="s">
        <v>208</v>
      </c>
      <c r="AI38" s="42" t="s">
        <v>76</v>
      </c>
      <c r="AJ38" s="42" t="s">
        <v>76</v>
      </c>
      <c r="AK38" s="42" t="s">
        <v>232</v>
      </c>
      <c r="AL38" s="104"/>
      <c r="AM38" s="104"/>
    </row>
    <row r="39" spans="1:39" s="25" customFormat="1" ht="44.25" customHeight="1">
      <c r="A39" s="80"/>
      <c r="B39" s="78" t="s">
        <v>67</v>
      </c>
      <c r="C39" s="75"/>
      <c r="D39" s="42" t="s">
        <v>71</v>
      </c>
      <c r="E39" s="42" t="s">
        <v>192</v>
      </c>
      <c r="F39" s="42" t="s">
        <v>193</v>
      </c>
      <c r="G39" s="42" t="s">
        <v>76</v>
      </c>
      <c r="H39" s="42" t="s">
        <v>76</v>
      </c>
      <c r="I39" s="43">
        <f>3714036.19/120%/1000000</f>
        <v>3.0950301583333331</v>
      </c>
      <c r="J39" s="42" t="s">
        <v>194</v>
      </c>
      <c r="K39" s="42" t="s">
        <v>194</v>
      </c>
      <c r="L39" s="42" t="s">
        <v>76</v>
      </c>
      <c r="M39" s="42">
        <v>7</v>
      </c>
      <c r="N39" s="42" t="s">
        <v>195</v>
      </c>
      <c r="O39" s="42" t="s">
        <v>196</v>
      </c>
      <c r="P39" s="42" t="s">
        <v>76</v>
      </c>
      <c r="Q39" s="42" t="s">
        <v>76</v>
      </c>
      <c r="R39" s="42" t="s">
        <v>76</v>
      </c>
      <c r="S39" s="43">
        <f>3265839.85/120%/1000000</f>
        <v>2.7215332083333337</v>
      </c>
      <c r="T39" s="42" t="s">
        <v>197</v>
      </c>
      <c r="U39" s="43">
        <f>3265839.85/1000000</f>
        <v>3.2658398499999999</v>
      </c>
      <c r="V39" s="42" t="s">
        <v>76</v>
      </c>
      <c r="W39" s="42">
        <v>1481584</v>
      </c>
      <c r="X39" s="42" t="s">
        <v>70</v>
      </c>
      <c r="Y39" s="99" t="s">
        <v>198</v>
      </c>
      <c r="Z39" s="99" t="s">
        <v>198</v>
      </c>
      <c r="AA39" s="42" t="s">
        <v>199</v>
      </c>
      <c r="AB39" s="42" t="s">
        <v>199</v>
      </c>
      <c r="AC39" s="42" t="s">
        <v>76</v>
      </c>
      <c r="AD39" s="42" t="s">
        <v>76</v>
      </c>
      <c r="AE39" s="42" t="s">
        <v>76</v>
      </c>
      <c r="AF39" s="42" t="s">
        <v>76</v>
      </c>
      <c r="AG39" s="42" t="s">
        <v>76</v>
      </c>
      <c r="AH39" s="42" t="s">
        <v>200</v>
      </c>
      <c r="AI39" s="42" t="s">
        <v>76</v>
      </c>
      <c r="AJ39" s="42" t="s">
        <v>76</v>
      </c>
      <c r="AK39" s="42" t="s">
        <v>201</v>
      </c>
      <c r="AL39" s="104"/>
      <c r="AM39" s="104"/>
    </row>
    <row r="40" spans="1:39" s="25" customFormat="1" ht="44.25" customHeight="1">
      <c r="A40" s="80"/>
      <c r="B40" s="78" t="s">
        <v>67</v>
      </c>
      <c r="C40" s="75"/>
      <c r="D40" s="42" t="s">
        <v>71</v>
      </c>
      <c r="E40" s="42" t="s">
        <v>257</v>
      </c>
      <c r="F40" s="42" t="s">
        <v>193</v>
      </c>
      <c r="G40" s="42" t="s">
        <v>76</v>
      </c>
      <c r="H40" s="42" t="s">
        <v>76</v>
      </c>
      <c r="I40" s="43">
        <f>430827.1/120%/1000000</f>
        <v>0.35902258333333331</v>
      </c>
      <c r="J40" s="42" t="s">
        <v>194</v>
      </c>
      <c r="K40" s="42" t="s">
        <v>194</v>
      </c>
      <c r="L40" s="42" t="s">
        <v>76</v>
      </c>
      <c r="M40" s="42">
        <v>3</v>
      </c>
      <c r="N40" s="42" t="s">
        <v>258</v>
      </c>
      <c r="O40" s="42" t="s">
        <v>259</v>
      </c>
      <c r="P40" s="42" t="s">
        <v>76</v>
      </c>
      <c r="Q40" s="42" t="s">
        <v>76</v>
      </c>
      <c r="R40" s="42" t="s">
        <v>76</v>
      </c>
      <c r="S40" s="43">
        <f>U40/1.2</f>
        <v>0.330119</v>
      </c>
      <c r="T40" s="42" t="s">
        <v>260</v>
      </c>
      <c r="U40" s="43">
        <f>396142.8/1000000</f>
        <v>0.39614279999999996</v>
      </c>
      <c r="V40" s="42" t="s">
        <v>76</v>
      </c>
      <c r="W40" s="42">
        <v>3611</v>
      </c>
      <c r="X40" s="42" t="s">
        <v>237</v>
      </c>
      <c r="Y40" s="99" t="s">
        <v>238</v>
      </c>
      <c r="Z40" s="99" t="s">
        <v>238</v>
      </c>
      <c r="AA40" s="42" t="s">
        <v>239</v>
      </c>
      <c r="AB40" s="42" t="s">
        <v>239</v>
      </c>
      <c r="AC40" s="42" t="s">
        <v>76</v>
      </c>
      <c r="AD40" s="42" t="s">
        <v>76</v>
      </c>
      <c r="AE40" s="42" t="s">
        <v>76</v>
      </c>
      <c r="AF40" s="42" t="s">
        <v>76</v>
      </c>
      <c r="AG40" s="42" t="s">
        <v>76</v>
      </c>
      <c r="AH40" s="42" t="s">
        <v>240</v>
      </c>
      <c r="AI40" s="42" t="s">
        <v>76</v>
      </c>
      <c r="AJ40" s="42" t="s">
        <v>76</v>
      </c>
      <c r="AK40" s="42" t="s">
        <v>261</v>
      </c>
      <c r="AL40" s="104"/>
      <c r="AM40" s="104"/>
    </row>
    <row r="41" spans="1:39" s="25" customFormat="1" ht="44.25" customHeight="1">
      <c r="A41" s="81"/>
      <c r="B41" s="79" t="s">
        <v>67</v>
      </c>
      <c r="C41" s="76"/>
      <c r="D41" s="42" t="s">
        <v>71</v>
      </c>
      <c r="E41" s="42" t="s">
        <v>262</v>
      </c>
      <c r="F41" s="42" t="s">
        <v>193</v>
      </c>
      <c r="G41" s="42" t="s">
        <v>76</v>
      </c>
      <c r="H41" s="42" t="s">
        <v>76</v>
      </c>
      <c r="I41" s="43">
        <f>365106/120%/1000000</f>
        <v>0.304255</v>
      </c>
      <c r="J41" s="42" t="s">
        <v>194</v>
      </c>
      <c r="K41" s="42" t="s">
        <v>194</v>
      </c>
      <c r="L41" s="42" t="s">
        <v>76</v>
      </c>
      <c r="M41" s="42">
        <v>2</v>
      </c>
      <c r="N41" s="42" t="s">
        <v>263</v>
      </c>
      <c r="O41" s="42" t="s">
        <v>264</v>
      </c>
      <c r="P41" s="42" t="s">
        <v>76</v>
      </c>
      <c r="Q41" s="42" t="s">
        <v>76</v>
      </c>
      <c r="R41" s="42" t="s">
        <v>76</v>
      </c>
      <c r="S41" s="43">
        <f>U41/1.2</f>
        <v>0.28540000000000004</v>
      </c>
      <c r="T41" s="42" t="s">
        <v>260</v>
      </c>
      <c r="U41" s="43">
        <f>342480/1000000</f>
        <v>0.34248000000000001</v>
      </c>
      <c r="V41" s="42" t="s">
        <v>76</v>
      </c>
      <c r="W41" s="42">
        <v>3614</v>
      </c>
      <c r="X41" s="42" t="s">
        <v>237</v>
      </c>
      <c r="Y41" s="99" t="s">
        <v>238</v>
      </c>
      <c r="Z41" s="99" t="s">
        <v>238</v>
      </c>
      <c r="AA41" s="42" t="s">
        <v>239</v>
      </c>
      <c r="AB41" s="42" t="s">
        <v>239</v>
      </c>
      <c r="AC41" s="42" t="s">
        <v>76</v>
      </c>
      <c r="AD41" s="42" t="s">
        <v>76</v>
      </c>
      <c r="AE41" s="42" t="s">
        <v>76</v>
      </c>
      <c r="AF41" s="42" t="s">
        <v>76</v>
      </c>
      <c r="AG41" s="42" t="s">
        <v>76</v>
      </c>
      <c r="AH41" s="42" t="s">
        <v>240</v>
      </c>
      <c r="AI41" s="42" t="s">
        <v>76</v>
      </c>
      <c r="AJ41" s="42" t="s">
        <v>76</v>
      </c>
      <c r="AK41" s="42" t="s">
        <v>265</v>
      </c>
      <c r="AL41" s="105"/>
      <c r="AM41" s="105"/>
    </row>
    <row r="42" spans="1:39" s="20" customFormat="1" ht="47.25">
      <c r="A42" s="52" t="s">
        <v>72</v>
      </c>
      <c r="B42" s="21" t="s">
        <v>73</v>
      </c>
      <c r="C42" s="52" t="s">
        <v>48</v>
      </c>
      <c r="D42" s="26" t="s">
        <v>48</v>
      </c>
      <c r="E42" s="52" t="s">
        <v>48</v>
      </c>
      <c r="F42" s="52" t="s">
        <v>48</v>
      </c>
      <c r="G42" s="52" t="s">
        <v>48</v>
      </c>
      <c r="H42" s="52" t="s">
        <v>48</v>
      </c>
      <c r="I42" s="52" t="s">
        <v>48</v>
      </c>
      <c r="J42" s="52" t="s">
        <v>48</v>
      </c>
      <c r="K42" s="52" t="s">
        <v>48</v>
      </c>
      <c r="L42" s="52" t="s">
        <v>48</v>
      </c>
      <c r="M42" s="52" t="s">
        <v>48</v>
      </c>
      <c r="N42" s="52" t="s">
        <v>48</v>
      </c>
      <c r="O42" s="52" t="s">
        <v>48</v>
      </c>
      <c r="P42" s="52" t="s">
        <v>48</v>
      </c>
      <c r="Q42" s="52" t="s">
        <v>48</v>
      </c>
      <c r="R42" s="52" t="s">
        <v>48</v>
      </c>
      <c r="S42" s="52" t="s">
        <v>48</v>
      </c>
      <c r="T42" s="52" t="s">
        <v>48</v>
      </c>
      <c r="U42" s="37" t="s">
        <v>48</v>
      </c>
      <c r="V42" s="52" t="s">
        <v>48</v>
      </c>
      <c r="W42" s="52" t="s">
        <v>48</v>
      </c>
      <c r="X42" s="52" t="s">
        <v>48</v>
      </c>
      <c r="Y42" s="52" t="s">
        <v>48</v>
      </c>
      <c r="Z42" s="52" t="s">
        <v>48</v>
      </c>
      <c r="AA42" s="52" t="s">
        <v>48</v>
      </c>
      <c r="AB42" s="52" t="s">
        <v>48</v>
      </c>
      <c r="AC42" s="52" t="s">
        <v>48</v>
      </c>
      <c r="AD42" s="52" t="s">
        <v>48</v>
      </c>
      <c r="AE42" s="52" t="s">
        <v>48</v>
      </c>
      <c r="AF42" s="52" t="s">
        <v>48</v>
      </c>
      <c r="AG42" s="52" t="s">
        <v>48</v>
      </c>
      <c r="AH42" s="52" t="s">
        <v>48</v>
      </c>
      <c r="AI42" s="52" t="s">
        <v>48</v>
      </c>
      <c r="AJ42" s="52" t="s">
        <v>48</v>
      </c>
      <c r="AK42" s="52" t="s">
        <v>48</v>
      </c>
      <c r="AL42" s="52" t="s">
        <v>48</v>
      </c>
      <c r="AM42" s="52" t="s">
        <v>48</v>
      </c>
    </row>
    <row r="43" spans="1:39" s="25" customFormat="1" ht="48.75" customHeight="1">
      <c r="A43" s="48" t="s">
        <v>72</v>
      </c>
      <c r="B43" s="49" t="s">
        <v>266</v>
      </c>
      <c r="C43" s="48" t="s">
        <v>48</v>
      </c>
      <c r="D43" s="42" t="s">
        <v>71</v>
      </c>
      <c r="E43" s="42" t="s">
        <v>192</v>
      </c>
      <c r="F43" s="42" t="s">
        <v>193</v>
      </c>
      <c r="G43" s="42" t="s">
        <v>76</v>
      </c>
      <c r="H43" s="42" t="s">
        <v>76</v>
      </c>
      <c r="I43" s="43">
        <f>3714036.19/120%/1000000</f>
        <v>3.0950301583333331</v>
      </c>
      <c r="J43" s="42" t="s">
        <v>194</v>
      </c>
      <c r="K43" s="42" t="s">
        <v>194</v>
      </c>
      <c r="L43" s="42" t="s">
        <v>76</v>
      </c>
      <c r="M43" s="42">
        <v>7</v>
      </c>
      <c r="N43" s="42" t="s">
        <v>195</v>
      </c>
      <c r="O43" s="42" t="s">
        <v>196</v>
      </c>
      <c r="P43" s="42" t="s">
        <v>76</v>
      </c>
      <c r="Q43" s="42" t="s">
        <v>76</v>
      </c>
      <c r="R43" s="42" t="s">
        <v>76</v>
      </c>
      <c r="S43" s="43">
        <f>3265839.85/120%/1000000</f>
        <v>2.7215332083333337</v>
      </c>
      <c r="T43" s="42" t="s">
        <v>197</v>
      </c>
      <c r="U43" s="43">
        <f>3265839.85/1000000</f>
        <v>3.2658398499999999</v>
      </c>
      <c r="V43" s="42" t="s">
        <v>76</v>
      </c>
      <c r="W43" s="42">
        <v>1481584</v>
      </c>
      <c r="X43" s="42" t="s">
        <v>70</v>
      </c>
      <c r="Y43" s="99" t="s">
        <v>198</v>
      </c>
      <c r="Z43" s="99" t="s">
        <v>198</v>
      </c>
      <c r="AA43" s="42" t="s">
        <v>199</v>
      </c>
      <c r="AB43" s="42" t="s">
        <v>199</v>
      </c>
      <c r="AC43" s="42" t="s">
        <v>76</v>
      </c>
      <c r="AD43" s="42" t="s">
        <v>76</v>
      </c>
      <c r="AE43" s="42" t="s">
        <v>76</v>
      </c>
      <c r="AF43" s="42" t="s">
        <v>76</v>
      </c>
      <c r="AG43" s="42" t="s">
        <v>76</v>
      </c>
      <c r="AH43" s="42" t="s">
        <v>200</v>
      </c>
      <c r="AI43" s="42" t="s">
        <v>76</v>
      </c>
      <c r="AJ43" s="42" t="s">
        <v>76</v>
      </c>
      <c r="AK43" s="42" t="s">
        <v>201</v>
      </c>
      <c r="AL43" s="42" t="s">
        <v>76</v>
      </c>
      <c r="AM43" s="42" t="s">
        <v>76</v>
      </c>
    </row>
    <row r="44" spans="1:39" s="20" customFormat="1" ht="47.25">
      <c r="A44" s="52" t="s">
        <v>74</v>
      </c>
      <c r="B44" s="21" t="s">
        <v>75</v>
      </c>
      <c r="C44" s="52" t="s">
        <v>48</v>
      </c>
      <c r="D44" s="52" t="s">
        <v>48</v>
      </c>
      <c r="E44" s="52" t="s">
        <v>48</v>
      </c>
      <c r="F44" s="52" t="s">
        <v>48</v>
      </c>
      <c r="G44" s="52" t="s">
        <v>48</v>
      </c>
      <c r="H44" s="52" t="s">
        <v>48</v>
      </c>
      <c r="I44" s="52" t="s">
        <v>48</v>
      </c>
      <c r="J44" s="52" t="s">
        <v>48</v>
      </c>
      <c r="K44" s="52" t="s">
        <v>48</v>
      </c>
      <c r="L44" s="52" t="s">
        <v>48</v>
      </c>
      <c r="M44" s="52" t="s">
        <v>48</v>
      </c>
      <c r="N44" s="52" t="s">
        <v>48</v>
      </c>
      <c r="O44" s="52" t="s">
        <v>48</v>
      </c>
      <c r="P44" s="52" t="s">
        <v>48</v>
      </c>
      <c r="Q44" s="52" t="s">
        <v>48</v>
      </c>
      <c r="R44" s="52" t="s">
        <v>48</v>
      </c>
      <c r="S44" s="52" t="s">
        <v>48</v>
      </c>
      <c r="T44" s="52" t="s">
        <v>48</v>
      </c>
      <c r="U44" s="37" t="s">
        <v>48</v>
      </c>
      <c r="V44" s="52" t="s">
        <v>48</v>
      </c>
      <c r="W44" s="52" t="s">
        <v>48</v>
      </c>
      <c r="X44" s="52" t="s">
        <v>48</v>
      </c>
      <c r="Y44" s="52" t="s">
        <v>48</v>
      </c>
      <c r="Z44" s="52" t="s">
        <v>48</v>
      </c>
      <c r="AA44" s="52" t="s">
        <v>48</v>
      </c>
      <c r="AB44" s="52" t="s">
        <v>48</v>
      </c>
      <c r="AC44" s="52" t="s">
        <v>48</v>
      </c>
      <c r="AD44" s="52" t="s">
        <v>48</v>
      </c>
      <c r="AE44" s="52" t="s">
        <v>48</v>
      </c>
      <c r="AF44" s="52" t="s">
        <v>48</v>
      </c>
      <c r="AG44" s="52" t="s">
        <v>48</v>
      </c>
      <c r="AH44" s="52" t="s">
        <v>48</v>
      </c>
      <c r="AI44" s="52" t="s">
        <v>48</v>
      </c>
      <c r="AJ44" s="52" t="s">
        <v>48</v>
      </c>
      <c r="AK44" s="52" t="s">
        <v>48</v>
      </c>
      <c r="AL44" s="52" t="s">
        <v>48</v>
      </c>
      <c r="AM44" s="52" t="s">
        <v>48</v>
      </c>
    </row>
    <row r="45" spans="1:39" s="25" customFormat="1" ht="172.5" customHeight="1">
      <c r="A45" s="48" t="s">
        <v>74</v>
      </c>
      <c r="B45" s="84" t="s">
        <v>268</v>
      </c>
      <c r="C45" s="100" t="s">
        <v>269</v>
      </c>
      <c r="D45" s="42" t="s">
        <v>71</v>
      </c>
      <c r="E45" s="42" t="s">
        <v>192</v>
      </c>
      <c r="F45" s="42" t="s">
        <v>193</v>
      </c>
      <c r="G45" s="42" t="s">
        <v>76</v>
      </c>
      <c r="H45" s="42" t="s">
        <v>76</v>
      </c>
      <c r="I45" s="43">
        <f>3.714036/120%</f>
        <v>3.0950300000000004</v>
      </c>
      <c r="J45" s="42" t="s">
        <v>194</v>
      </c>
      <c r="K45" s="42" t="s">
        <v>194</v>
      </c>
      <c r="L45" s="42" t="s">
        <v>76</v>
      </c>
      <c r="M45" s="42">
        <v>7</v>
      </c>
      <c r="N45" s="42" t="s">
        <v>195</v>
      </c>
      <c r="O45" s="42" t="s">
        <v>196</v>
      </c>
      <c r="P45" s="42" t="s">
        <v>76</v>
      </c>
      <c r="Q45" s="42" t="s">
        <v>76</v>
      </c>
      <c r="R45" s="42" t="s">
        <v>76</v>
      </c>
      <c r="S45" s="43">
        <f t="shared" ref="S45:S46" si="2">3.714036/120%</f>
        <v>3.0950300000000004</v>
      </c>
      <c r="T45" s="42" t="s">
        <v>197</v>
      </c>
      <c r="U45" s="98">
        <f>3.714036</f>
        <v>3.7140360000000001</v>
      </c>
      <c r="V45" s="42" t="s">
        <v>76</v>
      </c>
      <c r="W45" s="42">
        <v>1481584</v>
      </c>
      <c r="X45" s="42" t="s">
        <v>70</v>
      </c>
      <c r="Y45" s="99" t="s">
        <v>198</v>
      </c>
      <c r="Z45" s="99" t="s">
        <v>198</v>
      </c>
      <c r="AA45" s="42" t="s">
        <v>199</v>
      </c>
      <c r="AB45" s="42" t="s">
        <v>199</v>
      </c>
      <c r="AC45" s="42" t="s">
        <v>76</v>
      </c>
      <c r="AD45" s="42" t="s">
        <v>76</v>
      </c>
      <c r="AE45" s="42" t="s">
        <v>76</v>
      </c>
      <c r="AF45" s="42" t="s">
        <v>76</v>
      </c>
      <c r="AG45" s="42" t="s">
        <v>76</v>
      </c>
      <c r="AH45" s="42" t="s">
        <v>200</v>
      </c>
      <c r="AI45" s="42" t="s">
        <v>76</v>
      </c>
      <c r="AJ45" s="42" t="s">
        <v>76</v>
      </c>
      <c r="AK45" s="42" t="s">
        <v>201</v>
      </c>
      <c r="AL45" s="42" t="s">
        <v>76</v>
      </c>
      <c r="AM45" s="42" t="s">
        <v>76</v>
      </c>
    </row>
    <row r="46" spans="1:39" s="25" customFormat="1" ht="159.75" customHeight="1">
      <c r="A46" s="48" t="s">
        <v>74</v>
      </c>
      <c r="B46" s="84" t="s">
        <v>270</v>
      </c>
      <c r="C46" s="100" t="s">
        <v>271</v>
      </c>
      <c r="D46" s="42" t="s">
        <v>71</v>
      </c>
      <c r="E46" s="42" t="s">
        <v>192</v>
      </c>
      <c r="F46" s="42" t="s">
        <v>193</v>
      </c>
      <c r="G46" s="42" t="s">
        <v>76</v>
      </c>
      <c r="H46" s="42" t="s">
        <v>76</v>
      </c>
      <c r="I46" s="43">
        <f>3.714036/120%</f>
        <v>3.0950300000000004</v>
      </c>
      <c r="J46" s="42" t="s">
        <v>194</v>
      </c>
      <c r="K46" s="42" t="s">
        <v>194</v>
      </c>
      <c r="L46" s="42" t="s">
        <v>76</v>
      </c>
      <c r="M46" s="42">
        <v>7</v>
      </c>
      <c r="N46" s="42" t="s">
        <v>195</v>
      </c>
      <c r="O46" s="42" t="s">
        <v>196</v>
      </c>
      <c r="P46" s="42" t="s">
        <v>76</v>
      </c>
      <c r="Q46" s="42" t="s">
        <v>76</v>
      </c>
      <c r="R46" s="42" t="s">
        <v>76</v>
      </c>
      <c r="S46" s="43">
        <f t="shared" si="2"/>
        <v>3.0950300000000004</v>
      </c>
      <c r="T46" s="42" t="s">
        <v>197</v>
      </c>
      <c r="U46" s="98">
        <v>3.7140360000000001</v>
      </c>
      <c r="V46" s="42" t="s">
        <v>76</v>
      </c>
      <c r="W46" s="42">
        <v>1481584</v>
      </c>
      <c r="X46" s="42" t="s">
        <v>70</v>
      </c>
      <c r="Y46" s="99" t="s">
        <v>198</v>
      </c>
      <c r="Z46" s="99" t="s">
        <v>198</v>
      </c>
      <c r="AA46" s="42" t="s">
        <v>199</v>
      </c>
      <c r="AB46" s="42" t="s">
        <v>199</v>
      </c>
      <c r="AC46" s="42" t="s">
        <v>76</v>
      </c>
      <c r="AD46" s="42" t="s">
        <v>76</v>
      </c>
      <c r="AE46" s="42" t="s">
        <v>76</v>
      </c>
      <c r="AF46" s="42" t="s">
        <v>76</v>
      </c>
      <c r="AG46" s="42" t="s">
        <v>76</v>
      </c>
      <c r="AH46" s="42" t="s">
        <v>200</v>
      </c>
      <c r="AI46" s="42" t="s">
        <v>76</v>
      </c>
      <c r="AJ46" s="42" t="s">
        <v>76</v>
      </c>
      <c r="AK46" s="42" t="s">
        <v>201</v>
      </c>
      <c r="AL46" s="42" t="s">
        <v>76</v>
      </c>
      <c r="AM46" s="42" t="s">
        <v>76</v>
      </c>
    </row>
    <row r="47" spans="1:39" s="44" customFormat="1" ht="31.5">
      <c r="A47" s="52" t="s">
        <v>145</v>
      </c>
      <c r="B47" s="21" t="s">
        <v>143</v>
      </c>
      <c r="C47" s="52" t="s">
        <v>48</v>
      </c>
      <c r="D47" s="52" t="s">
        <v>48</v>
      </c>
      <c r="E47" s="52" t="s">
        <v>48</v>
      </c>
      <c r="F47" s="52" t="s">
        <v>48</v>
      </c>
      <c r="G47" s="52" t="s">
        <v>48</v>
      </c>
      <c r="H47" s="52" t="s">
        <v>48</v>
      </c>
      <c r="I47" s="52" t="s">
        <v>48</v>
      </c>
      <c r="J47" s="52" t="s">
        <v>48</v>
      </c>
      <c r="K47" s="52" t="s">
        <v>48</v>
      </c>
      <c r="L47" s="52" t="s">
        <v>48</v>
      </c>
      <c r="M47" s="52" t="s">
        <v>48</v>
      </c>
      <c r="N47" s="52" t="s">
        <v>48</v>
      </c>
      <c r="O47" s="52" t="s">
        <v>48</v>
      </c>
      <c r="P47" s="52" t="s">
        <v>48</v>
      </c>
      <c r="Q47" s="52" t="s">
        <v>48</v>
      </c>
      <c r="R47" s="52" t="s">
        <v>48</v>
      </c>
      <c r="S47" s="52" t="s">
        <v>48</v>
      </c>
      <c r="T47" s="52" t="s">
        <v>48</v>
      </c>
      <c r="U47" s="37" t="s">
        <v>48</v>
      </c>
      <c r="V47" s="52" t="s">
        <v>48</v>
      </c>
      <c r="W47" s="52" t="s">
        <v>48</v>
      </c>
      <c r="X47" s="52" t="s">
        <v>48</v>
      </c>
      <c r="Y47" s="52" t="s">
        <v>48</v>
      </c>
      <c r="Z47" s="52" t="s">
        <v>48</v>
      </c>
      <c r="AA47" s="52" t="s">
        <v>48</v>
      </c>
      <c r="AB47" s="52" t="s">
        <v>48</v>
      </c>
      <c r="AC47" s="52" t="s">
        <v>48</v>
      </c>
      <c r="AD47" s="52" t="s">
        <v>48</v>
      </c>
      <c r="AE47" s="52" t="s">
        <v>48</v>
      </c>
      <c r="AF47" s="52" t="s">
        <v>48</v>
      </c>
      <c r="AG47" s="52" t="s">
        <v>48</v>
      </c>
      <c r="AH47" s="52" t="s">
        <v>48</v>
      </c>
      <c r="AI47" s="52" t="s">
        <v>48</v>
      </c>
      <c r="AJ47" s="52" t="s">
        <v>48</v>
      </c>
      <c r="AK47" s="52" t="s">
        <v>48</v>
      </c>
      <c r="AL47" s="52" t="s">
        <v>48</v>
      </c>
      <c r="AM47" s="52" t="s">
        <v>48</v>
      </c>
    </row>
    <row r="48" spans="1:39" s="44" customFormat="1" ht="47.25">
      <c r="A48" s="48" t="s">
        <v>77</v>
      </c>
      <c r="B48" s="49" t="s">
        <v>78</v>
      </c>
      <c r="C48" s="48" t="s">
        <v>48</v>
      </c>
      <c r="D48" s="48" t="s">
        <v>48</v>
      </c>
      <c r="E48" s="48" t="s">
        <v>48</v>
      </c>
      <c r="F48" s="48" t="s">
        <v>48</v>
      </c>
      <c r="G48" s="48" t="s">
        <v>48</v>
      </c>
      <c r="H48" s="48" t="s">
        <v>48</v>
      </c>
      <c r="I48" s="48" t="s">
        <v>48</v>
      </c>
      <c r="J48" s="48" t="s">
        <v>48</v>
      </c>
      <c r="K48" s="48" t="s">
        <v>48</v>
      </c>
      <c r="L48" s="48" t="s">
        <v>48</v>
      </c>
      <c r="M48" s="48" t="s">
        <v>48</v>
      </c>
      <c r="N48" s="48" t="s">
        <v>48</v>
      </c>
      <c r="O48" s="48" t="s">
        <v>48</v>
      </c>
      <c r="P48" s="48" t="s">
        <v>48</v>
      </c>
      <c r="Q48" s="48" t="s">
        <v>48</v>
      </c>
      <c r="R48" s="48" t="s">
        <v>48</v>
      </c>
      <c r="S48" s="48" t="s">
        <v>48</v>
      </c>
      <c r="T48" s="48" t="s">
        <v>48</v>
      </c>
      <c r="U48" s="36" t="s">
        <v>48</v>
      </c>
      <c r="V48" s="48" t="s">
        <v>48</v>
      </c>
      <c r="W48" s="48" t="s">
        <v>48</v>
      </c>
      <c r="X48" s="48" t="s">
        <v>48</v>
      </c>
      <c r="Y48" s="48" t="s">
        <v>48</v>
      </c>
      <c r="Z48" s="48" t="s">
        <v>48</v>
      </c>
      <c r="AA48" s="48" t="s">
        <v>48</v>
      </c>
      <c r="AB48" s="48" t="s">
        <v>48</v>
      </c>
      <c r="AC48" s="48" t="s">
        <v>48</v>
      </c>
      <c r="AD48" s="48" t="s">
        <v>48</v>
      </c>
      <c r="AE48" s="48" t="s">
        <v>48</v>
      </c>
      <c r="AF48" s="48" t="s">
        <v>48</v>
      </c>
      <c r="AG48" s="48" t="s">
        <v>48</v>
      </c>
      <c r="AH48" s="48" t="s">
        <v>48</v>
      </c>
      <c r="AI48" s="48" t="s">
        <v>48</v>
      </c>
      <c r="AJ48" s="48" t="s">
        <v>48</v>
      </c>
      <c r="AK48" s="48" t="s">
        <v>48</v>
      </c>
      <c r="AL48" s="42" t="s">
        <v>76</v>
      </c>
      <c r="AM48" s="42" t="s">
        <v>76</v>
      </c>
    </row>
    <row r="49" spans="1:39" s="44" customFormat="1" ht="31.5">
      <c r="A49" s="48" t="s">
        <v>79</v>
      </c>
      <c r="B49" s="49" t="s">
        <v>80</v>
      </c>
      <c r="C49" s="48" t="s">
        <v>48</v>
      </c>
      <c r="D49" s="48" t="s">
        <v>48</v>
      </c>
      <c r="E49" s="48" t="s">
        <v>48</v>
      </c>
      <c r="F49" s="48" t="s">
        <v>48</v>
      </c>
      <c r="G49" s="48" t="s">
        <v>48</v>
      </c>
      <c r="H49" s="48" t="s">
        <v>48</v>
      </c>
      <c r="I49" s="48" t="s">
        <v>48</v>
      </c>
      <c r="J49" s="48" t="s">
        <v>48</v>
      </c>
      <c r="K49" s="48" t="s">
        <v>48</v>
      </c>
      <c r="L49" s="48" t="s">
        <v>48</v>
      </c>
      <c r="M49" s="48" t="s">
        <v>48</v>
      </c>
      <c r="N49" s="48" t="s">
        <v>48</v>
      </c>
      <c r="O49" s="48" t="s">
        <v>48</v>
      </c>
      <c r="P49" s="48" t="s">
        <v>48</v>
      </c>
      <c r="Q49" s="48" t="s">
        <v>48</v>
      </c>
      <c r="R49" s="48" t="s">
        <v>48</v>
      </c>
      <c r="S49" s="48" t="s">
        <v>48</v>
      </c>
      <c r="T49" s="48" t="s">
        <v>48</v>
      </c>
      <c r="U49" s="36" t="s">
        <v>48</v>
      </c>
      <c r="V49" s="48" t="s">
        <v>48</v>
      </c>
      <c r="W49" s="48" t="s">
        <v>48</v>
      </c>
      <c r="X49" s="48" t="s">
        <v>48</v>
      </c>
      <c r="Y49" s="48" t="s">
        <v>48</v>
      </c>
      <c r="Z49" s="48" t="s">
        <v>48</v>
      </c>
      <c r="AA49" s="48" t="s">
        <v>48</v>
      </c>
      <c r="AB49" s="48" t="s">
        <v>48</v>
      </c>
      <c r="AC49" s="48" t="s">
        <v>48</v>
      </c>
      <c r="AD49" s="48" t="s">
        <v>48</v>
      </c>
      <c r="AE49" s="48" t="s">
        <v>48</v>
      </c>
      <c r="AF49" s="48" t="s">
        <v>48</v>
      </c>
      <c r="AG49" s="48" t="s">
        <v>48</v>
      </c>
      <c r="AH49" s="48" t="s">
        <v>48</v>
      </c>
      <c r="AI49" s="48" t="s">
        <v>48</v>
      </c>
      <c r="AJ49" s="48" t="s">
        <v>48</v>
      </c>
      <c r="AK49" s="48" t="s">
        <v>48</v>
      </c>
      <c r="AL49" s="42" t="s">
        <v>76</v>
      </c>
      <c r="AM49" s="42" t="s">
        <v>76</v>
      </c>
    </row>
    <row r="50" spans="1:39" s="44" customFormat="1" ht="31.5">
      <c r="A50" s="52" t="s">
        <v>81</v>
      </c>
      <c r="B50" s="21" t="s">
        <v>82</v>
      </c>
      <c r="C50" s="52" t="s">
        <v>48</v>
      </c>
      <c r="D50" s="52" t="s">
        <v>48</v>
      </c>
      <c r="E50" s="52" t="s">
        <v>48</v>
      </c>
      <c r="F50" s="52" t="s">
        <v>48</v>
      </c>
      <c r="G50" s="52" t="s">
        <v>48</v>
      </c>
      <c r="H50" s="52" t="s">
        <v>48</v>
      </c>
      <c r="I50" s="52" t="s">
        <v>48</v>
      </c>
      <c r="J50" s="52" t="s">
        <v>48</v>
      </c>
      <c r="K50" s="52" t="s">
        <v>48</v>
      </c>
      <c r="L50" s="52" t="s">
        <v>48</v>
      </c>
      <c r="M50" s="52" t="s">
        <v>48</v>
      </c>
      <c r="N50" s="52" t="s">
        <v>48</v>
      </c>
      <c r="O50" s="52" t="s">
        <v>48</v>
      </c>
      <c r="P50" s="52" t="s">
        <v>48</v>
      </c>
      <c r="Q50" s="52" t="s">
        <v>48</v>
      </c>
      <c r="R50" s="52" t="s">
        <v>48</v>
      </c>
      <c r="S50" s="52" t="s">
        <v>48</v>
      </c>
      <c r="T50" s="52" t="s">
        <v>48</v>
      </c>
      <c r="U50" s="37" t="s">
        <v>48</v>
      </c>
      <c r="V50" s="52" t="s">
        <v>48</v>
      </c>
      <c r="W50" s="52" t="s">
        <v>48</v>
      </c>
      <c r="X50" s="52" t="s">
        <v>48</v>
      </c>
      <c r="Y50" s="52" t="s">
        <v>48</v>
      </c>
      <c r="Z50" s="52" t="s">
        <v>48</v>
      </c>
      <c r="AA50" s="52" t="s">
        <v>48</v>
      </c>
      <c r="AB50" s="52" t="s">
        <v>48</v>
      </c>
      <c r="AC50" s="52" t="s">
        <v>48</v>
      </c>
      <c r="AD50" s="52" t="s">
        <v>48</v>
      </c>
      <c r="AE50" s="52" t="s">
        <v>48</v>
      </c>
      <c r="AF50" s="52" t="s">
        <v>48</v>
      </c>
      <c r="AG50" s="52" t="s">
        <v>48</v>
      </c>
      <c r="AH50" s="52" t="s">
        <v>48</v>
      </c>
      <c r="AI50" s="52" t="s">
        <v>48</v>
      </c>
      <c r="AJ50" s="52" t="s">
        <v>48</v>
      </c>
      <c r="AK50" s="52" t="s">
        <v>48</v>
      </c>
      <c r="AL50" s="52" t="s">
        <v>48</v>
      </c>
      <c r="AM50" s="52" t="s">
        <v>48</v>
      </c>
    </row>
    <row r="51" spans="1:39" s="44" customFormat="1" ht="63">
      <c r="A51" s="48" t="s">
        <v>83</v>
      </c>
      <c r="B51" s="49" t="s">
        <v>84</v>
      </c>
      <c r="C51" s="48" t="s">
        <v>48</v>
      </c>
      <c r="D51" s="48" t="s">
        <v>48</v>
      </c>
      <c r="E51" s="48" t="s">
        <v>48</v>
      </c>
      <c r="F51" s="48" t="s">
        <v>48</v>
      </c>
      <c r="G51" s="48" t="s">
        <v>48</v>
      </c>
      <c r="H51" s="48" t="s">
        <v>48</v>
      </c>
      <c r="I51" s="48" t="s">
        <v>48</v>
      </c>
      <c r="J51" s="48" t="s">
        <v>48</v>
      </c>
      <c r="K51" s="48" t="s">
        <v>48</v>
      </c>
      <c r="L51" s="48" t="s">
        <v>48</v>
      </c>
      <c r="M51" s="48" t="s">
        <v>48</v>
      </c>
      <c r="N51" s="48" t="s">
        <v>48</v>
      </c>
      <c r="O51" s="48" t="s">
        <v>48</v>
      </c>
      <c r="P51" s="48" t="s">
        <v>48</v>
      </c>
      <c r="Q51" s="48" t="s">
        <v>48</v>
      </c>
      <c r="R51" s="48" t="s">
        <v>48</v>
      </c>
      <c r="S51" s="48" t="s">
        <v>48</v>
      </c>
      <c r="T51" s="48" t="s">
        <v>48</v>
      </c>
      <c r="U51" s="36" t="s">
        <v>48</v>
      </c>
      <c r="V51" s="48" t="s">
        <v>48</v>
      </c>
      <c r="W51" s="48" t="s">
        <v>48</v>
      </c>
      <c r="X51" s="48" t="s">
        <v>48</v>
      </c>
      <c r="Y51" s="48" t="s">
        <v>48</v>
      </c>
      <c r="Z51" s="48" t="s">
        <v>48</v>
      </c>
      <c r="AA51" s="48" t="s">
        <v>48</v>
      </c>
      <c r="AB51" s="48" t="s">
        <v>48</v>
      </c>
      <c r="AC51" s="48" t="s">
        <v>48</v>
      </c>
      <c r="AD51" s="48" t="s">
        <v>48</v>
      </c>
      <c r="AE51" s="48" t="s">
        <v>48</v>
      </c>
      <c r="AF51" s="48" t="s">
        <v>48</v>
      </c>
      <c r="AG51" s="48" t="s">
        <v>48</v>
      </c>
      <c r="AH51" s="48" t="s">
        <v>48</v>
      </c>
      <c r="AI51" s="48" t="s">
        <v>48</v>
      </c>
      <c r="AJ51" s="48" t="s">
        <v>48</v>
      </c>
      <c r="AK51" s="48" t="s">
        <v>48</v>
      </c>
      <c r="AL51" s="42" t="s">
        <v>76</v>
      </c>
      <c r="AM51" s="42" t="s">
        <v>76</v>
      </c>
    </row>
    <row r="52" spans="1:39" s="44" customFormat="1" ht="63">
      <c r="A52" s="48" t="s">
        <v>83</v>
      </c>
      <c r="B52" s="49" t="s">
        <v>85</v>
      </c>
      <c r="C52" s="48" t="s">
        <v>48</v>
      </c>
      <c r="D52" s="48" t="s">
        <v>48</v>
      </c>
      <c r="E52" s="48" t="s">
        <v>48</v>
      </c>
      <c r="F52" s="48" t="s">
        <v>48</v>
      </c>
      <c r="G52" s="48" t="s">
        <v>48</v>
      </c>
      <c r="H52" s="48" t="s">
        <v>48</v>
      </c>
      <c r="I52" s="48" t="s">
        <v>48</v>
      </c>
      <c r="J52" s="48" t="s">
        <v>48</v>
      </c>
      <c r="K52" s="48" t="s">
        <v>48</v>
      </c>
      <c r="L52" s="48" t="s">
        <v>48</v>
      </c>
      <c r="M52" s="48" t="s">
        <v>48</v>
      </c>
      <c r="N52" s="48" t="s">
        <v>48</v>
      </c>
      <c r="O52" s="48" t="s">
        <v>48</v>
      </c>
      <c r="P52" s="48" t="s">
        <v>48</v>
      </c>
      <c r="Q52" s="48" t="s">
        <v>48</v>
      </c>
      <c r="R52" s="48" t="s">
        <v>48</v>
      </c>
      <c r="S52" s="48" t="s">
        <v>48</v>
      </c>
      <c r="T52" s="48" t="s">
        <v>48</v>
      </c>
      <c r="U52" s="36" t="s">
        <v>48</v>
      </c>
      <c r="V52" s="48" t="s">
        <v>48</v>
      </c>
      <c r="W52" s="48" t="s">
        <v>48</v>
      </c>
      <c r="X52" s="48" t="s">
        <v>48</v>
      </c>
      <c r="Y52" s="48" t="s">
        <v>48</v>
      </c>
      <c r="Z52" s="48" t="s">
        <v>48</v>
      </c>
      <c r="AA52" s="48" t="s">
        <v>48</v>
      </c>
      <c r="AB52" s="48" t="s">
        <v>48</v>
      </c>
      <c r="AC52" s="48" t="s">
        <v>48</v>
      </c>
      <c r="AD52" s="48" t="s">
        <v>48</v>
      </c>
      <c r="AE52" s="48" t="s">
        <v>48</v>
      </c>
      <c r="AF52" s="48" t="s">
        <v>48</v>
      </c>
      <c r="AG52" s="48" t="s">
        <v>48</v>
      </c>
      <c r="AH52" s="48" t="s">
        <v>48</v>
      </c>
      <c r="AI52" s="48" t="s">
        <v>48</v>
      </c>
      <c r="AJ52" s="48" t="s">
        <v>48</v>
      </c>
      <c r="AK52" s="48" t="s">
        <v>48</v>
      </c>
      <c r="AL52" s="42" t="s">
        <v>76</v>
      </c>
      <c r="AM52" s="42" t="s">
        <v>76</v>
      </c>
    </row>
    <row r="53" spans="1:39" s="44" customFormat="1" ht="63">
      <c r="A53" s="48" t="s">
        <v>83</v>
      </c>
      <c r="B53" s="49" t="s">
        <v>86</v>
      </c>
      <c r="C53" s="48" t="s">
        <v>48</v>
      </c>
      <c r="D53" s="48" t="s">
        <v>48</v>
      </c>
      <c r="E53" s="48" t="s">
        <v>48</v>
      </c>
      <c r="F53" s="48" t="s">
        <v>48</v>
      </c>
      <c r="G53" s="48" t="s">
        <v>48</v>
      </c>
      <c r="H53" s="48" t="s">
        <v>48</v>
      </c>
      <c r="I53" s="48" t="s">
        <v>48</v>
      </c>
      <c r="J53" s="48" t="s">
        <v>48</v>
      </c>
      <c r="K53" s="48" t="s">
        <v>48</v>
      </c>
      <c r="L53" s="48" t="s">
        <v>48</v>
      </c>
      <c r="M53" s="48" t="s">
        <v>48</v>
      </c>
      <c r="N53" s="48" t="s">
        <v>48</v>
      </c>
      <c r="O53" s="48" t="s">
        <v>48</v>
      </c>
      <c r="P53" s="48" t="s">
        <v>48</v>
      </c>
      <c r="Q53" s="48" t="s">
        <v>48</v>
      </c>
      <c r="R53" s="48" t="s">
        <v>48</v>
      </c>
      <c r="S53" s="48" t="s">
        <v>48</v>
      </c>
      <c r="T53" s="48" t="s">
        <v>48</v>
      </c>
      <c r="U53" s="36" t="s">
        <v>48</v>
      </c>
      <c r="V53" s="48" t="s">
        <v>48</v>
      </c>
      <c r="W53" s="48" t="s">
        <v>48</v>
      </c>
      <c r="X53" s="48" t="s">
        <v>48</v>
      </c>
      <c r="Y53" s="48" t="s">
        <v>48</v>
      </c>
      <c r="Z53" s="48" t="s">
        <v>48</v>
      </c>
      <c r="AA53" s="48" t="s">
        <v>48</v>
      </c>
      <c r="AB53" s="48" t="s">
        <v>48</v>
      </c>
      <c r="AC53" s="48" t="s">
        <v>48</v>
      </c>
      <c r="AD53" s="48" t="s">
        <v>48</v>
      </c>
      <c r="AE53" s="48" t="s">
        <v>48</v>
      </c>
      <c r="AF53" s="48" t="s">
        <v>48</v>
      </c>
      <c r="AG53" s="48" t="s">
        <v>48</v>
      </c>
      <c r="AH53" s="48" t="s">
        <v>48</v>
      </c>
      <c r="AI53" s="48" t="s">
        <v>48</v>
      </c>
      <c r="AJ53" s="48" t="s">
        <v>48</v>
      </c>
      <c r="AK53" s="48" t="s">
        <v>48</v>
      </c>
      <c r="AL53" s="42" t="s">
        <v>76</v>
      </c>
      <c r="AM53" s="42" t="s">
        <v>76</v>
      </c>
    </row>
    <row r="54" spans="1:39" s="44" customFormat="1" ht="63">
      <c r="A54" s="48" t="s">
        <v>87</v>
      </c>
      <c r="B54" s="49" t="s">
        <v>84</v>
      </c>
      <c r="C54" s="48" t="s">
        <v>48</v>
      </c>
      <c r="D54" s="48" t="s">
        <v>48</v>
      </c>
      <c r="E54" s="48" t="s">
        <v>48</v>
      </c>
      <c r="F54" s="48" t="s">
        <v>48</v>
      </c>
      <c r="G54" s="48" t="s">
        <v>48</v>
      </c>
      <c r="H54" s="48" t="s">
        <v>48</v>
      </c>
      <c r="I54" s="48" t="s">
        <v>48</v>
      </c>
      <c r="J54" s="48" t="s">
        <v>48</v>
      </c>
      <c r="K54" s="48" t="s">
        <v>48</v>
      </c>
      <c r="L54" s="48" t="s">
        <v>48</v>
      </c>
      <c r="M54" s="48" t="s">
        <v>48</v>
      </c>
      <c r="N54" s="48" t="s">
        <v>48</v>
      </c>
      <c r="O54" s="48" t="s">
        <v>48</v>
      </c>
      <c r="P54" s="48" t="s">
        <v>48</v>
      </c>
      <c r="Q54" s="48" t="s">
        <v>48</v>
      </c>
      <c r="R54" s="48" t="s">
        <v>48</v>
      </c>
      <c r="S54" s="48" t="s">
        <v>48</v>
      </c>
      <c r="T54" s="48" t="s">
        <v>48</v>
      </c>
      <c r="U54" s="36" t="s">
        <v>48</v>
      </c>
      <c r="V54" s="48" t="s">
        <v>48</v>
      </c>
      <c r="W54" s="48" t="s">
        <v>48</v>
      </c>
      <c r="X54" s="48" t="s">
        <v>48</v>
      </c>
      <c r="Y54" s="48" t="s">
        <v>48</v>
      </c>
      <c r="Z54" s="48" t="s">
        <v>48</v>
      </c>
      <c r="AA54" s="48" t="s">
        <v>48</v>
      </c>
      <c r="AB54" s="48" t="s">
        <v>48</v>
      </c>
      <c r="AC54" s="48" t="s">
        <v>48</v>
      </c>
      <c r="AD54" s="48" t="s">
        <v>48</v>
      </c>
      <c r="AE54" s="48" t="s">
        <v>48</v>
      </c>
      <c r="AF54" s="48" t="s">
        <v>48</v>
      </c>
      <c r="AG54" s="48" t="s">
        <v>48</v>
      </c>
      <c r="AH54" s="48" t="s">
        <v>48</v>
      </c>
      <c r="AI54" s="48" t="s">
        <v>48</v>
      </c>
      <c r="AJ54" s="48" t="s">
        <v>48</v>
      </c>
      <c r="AK54" s="48" t="s">
        <v>48</v>
      </c>
      <c r="AL54" s="42" t="s">
        <v>76</v>
      </c>
      <c r="AM54" s="42" t="s">
        <v>76</v>
      </c>
    </row>
    <row r="55" spans="1:39" s="44" customFormat="1" ht="63">
      <c r="A55" s="48" t="s">
        <v>87</v>
      </c>
      <c r="B55" s="49" t="s">
        <v>85</v>
      </c>
      <c r="C55" s="48" t="s">
        <v>48</v>
      </c>
      <c r="D55" s="48" t="s">
        <v>48</v>
      </c>
      <c r="E55" s="48" t="s">
        <v>48</v>
      </c>
      <c r="F55" s="48" t="s">
        <v>48</v>
      </c>
      <c r="G55" s="48" t="s">
        <v>48</v>
      </c>
      <c r="H55" s="48" t="s">
        <v>48</v>
      </c>
      <c r="I55" s="48" t="s">
        <v>48</v>
      </c>
      <c r="J55" s="48" t="s">
        <v>48</v>
      </c>
      <c r="K55" s="48" t="s">
        <v>48</v>
      </c>
      <c r="L55" s="48" t="s">
        <v>48</v>
      </c>
      <c r="M55" s="48" t="s">
        <v>48</v>
      </c>
      <c r="N55" s="48" t="s">
        <v>48</v>
      </c>
      <c r="O55" s="48" t="s">
        <v>48</v>
      </c>
      <c r="P55" s="48" t="s">
        <v>48</v>
      </c>
      <c r="Q55" s="48" t="s">
        <v>48</v>
      </c>
      <c r="R55" s="48" t="s">
        <v>48</v>
      </c>
      <c r="S55" s="48" t="s">
        <v>48</v>
      </c>
      <c r="T55" s="48" t="s">
        <v>48</v>
      </c>
      <c r="U55" s="36" t="s">
        <v>48</v>
      </c>
      <c r="V55" s="48" t="s">
        <v>48</v>
      </c>
      <c r="W55" s="48" t="s">
        <v>48</v>
      </c>
      <c r="X55" s="48" t="s">
        <v>48</v>
      </c>
      <c r="Y55" s="48" t="s">
        <v>48</v>
      </c>
      <c r="Z55" s="48" t="s">
        <v>48</v>
      </c>
      <c r="AA55" s="48" t="s">
        <v>48</v>
      </c>
      <c r="AB55" s="48" t="s">
        <v>48</v>
      </c>
      <c r="AC55" s="48" t="s">
        <v>48</v>
      </c>
      <c r="AD55" s="48" t="s">
        <v>48</v>
      </c>
      <c r="AE55" s="48" t="s">
        <v>48</v>
      </c>
      <c r="AF55" s="48" t="s">
        <v>48</v>
      </c>
      <c r="AG55" s="48" t="s">
        <v>48</v>
      </c>
      <c r="AH55" s="48" t="s">
        <v>48</v>
      </c>
      <c r="AI55" s="48" t="s">
        <v>48</v>
      </c>
      <c r="AJ55" s="48" t="s">
        <v>48</v>
      </c>
      <c r="AK55" s="48" t="s">
        <v>48</v>
      </c>
      <c r="AL55" s="42" t="s">
        <v>76</v>
      </c>
      <c r="AM55" s="42" t="s">
        <v>76</v>
      </c>
    </row>
    <row r="56" spans="1:39" s="44" customFormat="1" ht="63">
      <c r="A56" s="48" t="s">
        <v>87</v>
      </c>
      <c r="B56" s="49" t="s">
        <v>86</v>
      </c>
      <c r="C56" s="48" t="s">
        <v>48</v>
      </c>
      <c r="D56" s="48" t="s">
        <v>48</v>
      </c>
      <c r="E56" s="48" t="s">
        <v>48</v>
      </c>
      <c r="F56" s="48" t="s">
        <v>48</v>
      </c>
      <c r="G56" s="48" t="s">
        <v>48</v>
      </c>
      <c r="H56" s="48" t="s">
        <v>48</v>
      </c>
      <c r="I56" s="48" t="s">
        <v>48</v>
      </c>
      <c r="J56" s="48" t="s">
        <v>48</v>
      </c>
      <c r="K56" s="48" t="s">
        <v>48</v>
      </c>
      <c r="L56" s="48" t="s">
        <v>48</v>
      </c>
      <c r="M56" s="48" t="s">
        <v>48</v>
      </c>
      <c r="N56" s="48" t="s">
        <v>48</v>
      </c>
      <c r="O56" s="48" t="s">
        <v>48</v>
      </c>
      <c r="P56" s="48" t="s">
        <v>48</v>
      </c>
      <c r="Q56" s="48" t="s">
        <v>48</v>
      </c>
      <c r="R56" s="48" t="s">
        <v>48</v>
      </c>
      <c r="S56" s="48" t="s">
        <v>48</v>
      </c>
      <c r="T56" s="48" t="s">
        <v>48</v>
      </c>
      <c r="U56" s="36" t="s">
        <v>48</v>
      </c>
      <c r="V56" s="48" t="s">
        <v>48</v>
      </c>
      <c r="W56" s="48" t="s">
        <v>48</v>
      </c>
      <c r="X56" s="48" t="s">
        <v>48</v>
      </c>
      <c r="Y56" s="48" t="s">
        <v>48</v>
      </c>
      <c r="Z56" s="48" t="s">
        <v>48</v>
      </c>
      <c r="AA56" s="48" t="s">
        <v>48</v>
      </c>
      <c r="AB56" s="48" t="s">
        <v>48</v>
      </c>
      <c r="AC56" s="48" t="s">
        <v>48</v>
      </c>
      <c r="AD56" s="48" t="s">
        <v>48</v>
      </c>
      <c r="AE56" s="48" t="s">
        <v>48</v>
      </c>
      <c r="AF56" s="48" t="s">
        <v>48</v>
      </c>
      <c r="AG56" s="48" t="s">
        <v>48</v>
      </c>
      <c r="AH56" s="48" t="s">
        <v>48</v>
      </c>
      <c r="AI56" s="48" t="s">
        <v>48</v>
      </c>
      <c r="AJ56" s="48" t="s">
        <v>48</v>
      </c>
      <c r="AK56" s="48" t="s">
        <v>48</v>
      </c>
      <c r="AL56" s="42" t="s">
        <v>76</v>
      </c>
      <c r="AM56" s="42" t="s">
        <v>76</v>
      </c>
    </row>
    <row r="57" spans="1:39" s="44" customFormat="1" ht="63">
      <c r="A57" s="52" t="s">
        <v>88</v>
      </c>
      <c r="B57" s="21" t="s">
        <v>89</v>
      </c>
      <c r="C57" s="52" t="s">
        <v>48</v>
      </c>
      <c r="D57" s="52" t="s">
        <v>48</v>
      </c>
      <c r="E57" s="52" t="s">
        <v>48</v>
      </c>
      <c r="F57" s="52" t="s">
        <v>48</v>
      </c>
      <c r="G57" s="52" t="s">
        <v>48</v>
      </c>
      <c r="H57" s="52" t="s">
        <v>48</v>
      </c>
      <c r="I57" s="52" t="s">
        <v>48</v>
      </c>
      <c r="J57" s="52" t="s">
        <v>48</v>
      </c>
      <c r="K57" s="52" t="s">
        <v>48</v>
      </c>
      <c r="L57" s="52" t="s">
        <v>48</v>
      </c>
      <c r="M57" s="52" t="s">
        <v>48</v>
      </c>
      <c r="N57" s="52" t="s">
        <v>48</v>
      </c>
      <c r="O57" s="52" t="s">
        <v>48</v>
      </c>
      <c r="P57" s="52" t="s">
        <v>48</v>
      </c>
      <c r="Q57" s="52" t="s">
        <v>48</v>
      </c>
      <c r="R57" s="52" t="s">
        <v>48</v>
      </c>
      <c r="S57" s="52" t="s">
        <v>48</v>
      </c>
      <c r="T57" s="52" t="s">
        <v>48</v>
      </c>
      <c r="U57" s="37" t="s">
        <v>48</v>
      </c>
      <c r="V57" s="52" t="s">
        <v>48</v>
      </c>
      <c r="W57" s="52" t="s">
        <v>48</v>
      </c>
      <c r="X57" s="52" t="s">
        <v>48</v>
      </c>
      <c r="Y57" s="52" t="s">
        <v>48</v>
      </c>
      <c r="Z57" s="52" t="s">
        <v>48</v>
      </c>
      <c r="AA57" s="52" t="s">
        <v>48</v>
      </c>
      <c r="AB57" s="52" t="s">
        <v>48</v>
      </c>
      <c r="AC57" s="52" t="s">
        <v>48</v>
      </c>
      <c r="AD57" s="52" t="s">
        <v>48</v>
      </c>
      <c r="AE57" s="52" t="s">
        <v>48</v>
      </c>
      <c r="AF57" s="52" t="s">
        <v>48</v>
      </c>
      <c r="AG57" s="52" t="s">
        <v>48</v>
      </c>
      <c r="AH57" s="52" t="s">
        <v>48</v>
      </c>
      <c r="AI57" s="52" t="s">
        <v>48</v>
      </c>
      <c r="AJ57" s="52" t="s">
        <v>48</v>
      </c>
      <c r="AK57" s="52" t="s">
        <v>48</v>
      </c>
      <c r="AL57" s="52" t="s">
        <v>48</v>
      </c>
      <c r="AM57" s="52" t="s">
        <v>48</v>
      </c>
    </row>
    <row r="58" spans="1:39" s="44" customFormat="1" ht="47.25">
      <c r="A58" s="52" t="s">
        <v>90</v>
      </c>
      <c r="B58" s="21" t="s">
        <v>91</v>
      </c>
      <c r="C58" s="52" t="s">
        <v>48</v>
      </c>
      <c r="D58" s="52" t="s">
        <v>48</v>
      </c>
      <c r="E58" s="52" t="s">
        <v>48</v>
      </c>
      <c r="F58" s="52" t="s">
        <v>48</v>
      </c>
      <c r="G58" s="52" t="s">
        <v>48</v>
      </c>
      <c r="H58" s="52" t="s">
        <v>48</v>
      </c>
      <c r="I58" s="52" t="s">
        <v>48</v>
      </c>
      <c r="J58" s="52" t="s">
        <v>48</v>
      </c>
      <c r="K58" s="52" t="s">
        <v>48</v>
      </c>
      <c r="L58" s="52" t="s">
        <v>48</v>
      </c>
      <c r="M58" s="52" t="s">
        <v>48</v>
      </c>
      <c r="N58" s="52" t="s">
        <v>48</v>
      </c>
      <c r="O58" s="52" t="s">
        <v>48</v>
      </c>
      <c r="P58" s="52" t="s">
        <v>48</v>
      </c>
      <c r="Q58" s="52" t="s">
        <v>48</v>
      </c>
      <c r="R58" s="52" t="s">
        <v>48</v>
      </c>
      <c r="S58" s="52" t="s">
        <v>48</v>
      </c>
      <c r="T58" s="52" t="s">
        <v>48</v>
      </c>
      <c r="U58" s="37" t="s">
        <v>48</v>
      </c>
      <c r="V58" s="52" t="s">
        <v>48</v>
      </c>
      <c r="W58" s="52" t="s">
        <v>48</v>
      </c>
      <c r="X58" s="52" t="s">
        <v>48</v>
      </c>
      <c r="Y58" s="52" t="s">
        <v>48</v>
      </c>
      <c r="Z58" s="52" t="s">
        <v>48</v>
      </c>
      <c r="AA58" s="52" t="s">
        <v>48</v>
      </c>
      <c r="AB58" s="52" t="s">
        <v>48</v>
      </c>
      <c r="AC58" s="52" t="s">
        <v>48</v>
      </c>
      <c r="AD58" s="52" t="s">
        <v>48</v>
      </c>
      <c r="AE58" s="52" t="s">
        <v>48</v>
      </c>
      <c r="AF58" s="52" t="s">
        <v>48</v>
      </c>
      <c r="AG58" s="52" t="s">
        <v>48</v>
      </c>
      <c r="AH58" s="52" t="s">
        <v>48</v>
      </c>
      <c r="AI58" s="52" t="s">
        <v>48</v>
      </c>
      <c r="AJ58" s="52" t="s">
        <v>48</v>
      </c>
      <c r="AK58" s="52" t="s">
        <v>48</v>
      </c>
      <c r="AL58" s="52" t="s">
        <v>48</v>
      </c>
      <c r="AM58" s="52" t="s">
        <v>48</v>
      </c>
    </row>
    <row r="59" spans="1:39" s="44" customFormat="1" ht="126">
      <c r="A59" s="85" t="s">
        <v>90</v>
      </c>
      <c r="B59" s="86" t="s">
        <v>146</v>
      </c>
      <c r="C59" s="86" t="s">
        <v>147</v>
      </c>
      <c r="D59" s="48" t="s">
        <v>68</v>
      </c>
      <c r="E59" s="42" t="s">
        <v>202</v>
      </c>
      <c r="F59" s="42" t="s">
        <v>193</v>
      </c>
      <c r="G59" s="42" t="s">
        <v>76</v>
      </c>
      <c r="H59" s="42" t="s">
        <v>76</v>
      </c>
      <c r="I59" s="98">
        <f>5.564448/120%</f>
        <v>4.6370399999999998</v>
      </c>
      <c r="J59" s="42" t="s">
        <v>69</v>
      </c>
      <c r="K59" s="42" t="s">
        <v>69</v>
      </c>
      <c r="L59" s="42" t="s">
        <v>76</v>
      </c>
      <c r="M59" s="42">
        <v>0</v>
      </c>
      <c r="N59" s="42" t="s">
        <v>76</v>
      </c>
      <c r="O59" s="42" t="s">
        <v>76</v>
      </c>
      <c r="P59" s="42" t="s">
        <v>76</v>
      </c>
      <c r="Q59" s="42" t="s">
        <v>76</v>
      </c>
      <c r="R59" s="42" t="s">
        <v>76</v>
      </c>
      <c r="S59" s="43" t="s">
        <v>76</v>
      </c>
      <c r="T59" s="42" t="s">
        <v>203</v>
      </c>
      <c r="U59" s="98">
        <f>I59</f>
        <v>4.6370399999999998</v>
      </c>
      <c r="V59" s="42" t="s">
        <v>76</v>
      </c>
      <c r="W59" s="42" t="s">
        <v>76</v>
      </c>
      <c r="X59" s="42" t="s">
        <v>76</v>
      </c>
      <c r="Y59" s="99" t="s">
        <v>204</v>
      </c>
      <c r="Z59" s="99" t="s">
        <v>204</v>
      </c>
      <c r="AA59" s="42" t="s">
        <v>205</v>
      </c>
      <c r="AB59" s="42" t="s">
        <v>205</v>
      </c>
      <c r="AC59" s="42" t="s">
        <v>206</v>
      </c>
      <c r="AD59" s="42" t="s">
        <v>207</v>
      </c>
      <c r="AE59" s="42" t="s">
        <v>76</v>
      </c>
      <c r="AF59" s="42" t="s">
        <v>76</v>
      </c>
      <c r="AG59" s="42" t="s">
        <v>76</v>
      </c>
      <c r="AH59" s="42" t="s">
        <v>208</v>
      </c>
      <c r="AI59" s="42" t="s">
        <v>76</v>
      </c>
      <c r="AJ59" s="42" t="s">
        <v>76</v>
      </c>
      <c r="AK59" s="42" t="s">
        <v>209</v>
      </c>
      <c r="AL59" s="42" t="s">
        <v>76</v>
      </c>
      <c r="AM59" s="42" t="s">
        <v>76</v>
      </c>
    </row>
    <row r="60" spans="1:39" s="44" customFormat="1" ht="126">
      <c r="A60" s="87"/>
      <c r="B60" s="88"/>
      <c r="C60" s="88"/>
      <c r="D60" s="48" t="s">
        <v>71</v>
      </c>
      <c r="E60" s="42" t="s">
        <v>255</v>
      </c>
      <c r="F60" s="42" t="s">
        <v>193</v>
      </c>
      <c r="G60" s="42" t="s">
        <v>76</v>
      </c>
      <c r="H60" s="42" t="s">
        <v>76</v>
      </c>
      <c r="I60" s="42">
        <f>2956800/120%/1000000</f>
        <v>2.464</v>
      </c>
      <c r="J60" s="42" t="s">
        <v>69</v>
      </c>
      <c r="K60" s="42" t="s">
        <v>69</v>
      </c>
      <c r="L60" s="42" t="s">
        <v>76</v>
      </c>
      <c r="M60" s="42">
        <v>1</v>
      </c>
      <c r="N60" s="42" t="s">
        <v>256</v>
      </c>
      <c r="O60" s="42">
        <v>2618000</v>
      </c>
      <c r="P60" s="42" t="s">
        <v>76</v>
      </c>
      <c r="Q60" s="42" t="s">
        <v>76</v>
      </c>
      <c r="R60" s="42" t="s">
        <v>76</v>
      </c>
      <c r="S60" s="43">
        <v>2618</v>
      </c>
      <c r="T60" s="42" t="s">
        <v>256</v>
      </c>
      <c r="U60" s="43">
        <f>2618/1000</f>
        <v>2.6179999999999999</v>
      </c>
      <c r="V60" s="42" t="s">
        <v>76</v>
      </c>
      <c r="W60" s="42" t="s">
        <v>76</v>
      </c>
      <c r="X60" s="42" t="s">
        <v>76</v>
      </c>
      <c r="Y60" s="99" t="s">
        <v>204</v>
      </c>
      <c r="Z60" s="99" t="s">
        <v>204</v>
      </c>
      <c r="AA60" s="42" t="s">
        <v>205</v>
      </c>
      <c r="AB60" s="42" t="s">
        <v>205</v>
      </c>
      <c r="AC60" s="42" t="s">
        <v>230</v>
      </c>
      <c r="AD60" s="42" t="s">
        <v>207</v>
      </c>
      <c r="AE60" s="42" t="s">
        <v>76</v>
      </c>
      <c r="AF60" s="42" t="s">
        <v>76</v>
      </c>
      <c r="AG60" s="42" t="s">
        <v>76</v>
      </c>
      <c r="AH60" s="42" t="s">
        <v>208</v>
      </c>
      <c r="AI60" s="42" t="s">
        <v>76</v>
      </c>
      <c r="AJ60" s="42" t="s">
        <v>76</v>
      </c>
      <c r="AK60" s="42" t="s">
        <v>232</v>
      </c>
      <c r="AL60" s="42" t="s">
        <v>76</v>
      </c>
      <c r="AM60" s="42" t="s">
        <v>76</v>
      </c>
    </row>
    <row r="61" spans="1:39" s="44" customFormat="1" ht="157.5">
      <c r="A61" s="87"/>
      <c r="B61" s="88"/>
      <c r="C61" s="88"/>
      <c r="D61" s="48" t="s">
        <v>71</v>
      </c>
      <c r="E61" s="42" t="s">
        <v>192</v>
      </c>
      <c r="F61" s="42" t="s">
        <v>193</v>
      </c>
      <c r="G61" s="42" t="s">
        <v>76</v>
      </c>
      <c r="H61" s="42" t="s">
        <v>76</v>
      </c>
      <c r="I61" s="43">
        <f>3714036.19/120%/1000000</f>
        <v>3.0950301583333331</v>
      </c>
      <c r="J61" s="42" t="s">
        <v>194</v>
      </c>
      <c r="K61" s="42" t="s">
        <v>194</v>
      </c>
      <c r="L61" s="42" t="s">
        <v>76</v>
      </c>
      <c r="M61" s="42">
        <v>7</v>
      </c>
      <c r="N61" s="42" t="s">
        <v>195</v>
      </c>
      <c r="O61" s="42" t="s">
        <v>196</v>
      </c>
      <c r="P61" s="42" t="s">
        <v>76</v>
      </c>
      <c r="Q61" s="42" t="s">
        <v>76</v>
      </c>
      <c r="R61" s="42" t="s">
        <v>76</v>
      </c>
      <c r="S61" s="43">
        <f>3265839.85/120%/1000</f>
        <v>2721.5332083333333</v>
      </c>
      <c r="T61" s="42" t="s">
        <v>197</v>
      </c>
      <c r="U61" s="43">
        <f>3265839.85/1000000</f>
        <v>3.2658398499999999</v>
      </c>
      <c r="V61" s="42" t="s">
        <v>76</v>
      </c>
      <c r="W61" s="42">
        <v>1481584</v>
      </c>
      <c r="X61" s="42" t="s">
        <v>70</v>
      </c>
      <c r="Y61" s="99" t="s">
        <v>198</v>
      </c>
      <c r="Z61" s="99" t="s">
        <v>198</v>
      </c>
      <c r="AA61" s="42" t="s">
        <v>199</v>
      </c>
      <c r="AB61" s="42" t="s">
        <v>199</v>
      </c>
      <c r="AC61" s="42" t="s">
        <v>76</v>
      </c>
      <c r="AD61" s="42" t="s">
        <v>76</v>
      </c>
      <c r="AE61" s="42" t="s">
        <v>76</v>
      </c>
      <c r="AF61" s="42" t="s">
        <v>76</v>
      </c>
      <c r="AG61" s="42" t="s">
        <v>76</v>
      </c>
      <c r="AH61" s="42" t="s">
        <v>200</v>
      </c>
      <c r="AI61" s="42" t="s">
        <v>76</v>
      </c>
      <c r="AJ61" s="42" t="s">
        <v>76</v>
      </c>
      <c r="AK61" s="42" t="s">
        <v>201</v>
      </c>
      <c r="AL61" s="42" t="s">
        <v>76</v>
      </c>
      <c r="AM61" s="42" t="s">
        <v>76</v>
      </c>
    </row>
    <row r="62" spans="1:39" s="44" customFormat="1" ht="47.25">
      <c r="A62" s="87"/>
      <c r="B62" s="88"/>
      <c r="C62" s="88"/>
      <c r="D62" s="48" t="s">
        <v>71</v>
      </c>
      <c r="E62" s="42" t="s">
        <v>257</v>
      </c>
      <c r="F62" s="42" t="s">
        <v>193</v>
      </c>
      <c r="G62" s="42" t="s">
        <v>76</v>
      </c>
      <c r="H62" s="42" t="s">
        <v>76</v>
      </c>
      <c r="I62" s="43">
        <f>430827.1/120%/1000000</f>
        <v>0.35902258333333331</v>
      </c>
      <c r="J62" s="42" t="s">
        <v>194</v>
      </c>
      <c r="K62" s="42" t="s">
        <v>194</v>
      </c>
      <c r="L62" s="42" t="s">
        <v>76</v>
      </c>
      <c r="M62" s="42">
        <v>3</v>
      </c>
      <c r="N62" s="42" t="s">
        <v>258</v>
      </c>
      <c r="O62" s="42" t="s">
        <v>259</v>
      </c>
      <c r="P62" s="42" t="s">
        <v>76</v>
      </c>
      <c r="Q62" s="42" t="s">
        <v>76</v>
      </c>
      <c r="R62" s="42" t="s">
        <v>76</v>
      </c>
      <c r="S62" s="43">
        <f>U62/1.2</f>
        <v>0.330119</v>
      </c>
      <c r="T62" s="42" t="s">
        <v>260</v>
      </c>
      <c r="U62" s="43">
        <f>396142.8/1000000</f>
        <v>0.39614279999999996</v>
      </c>
      <c r="V62" s="42" t="s">
        <v>76</v>
      </c>
      <c r="W62" s="42">
        <v>3611</v>
      </c>
      <c r="X62" s="42" t="s">
        <v>237</v>
      </c>
      <c r="Y62" s="99" t="s">
        <v>238</v>
      </c>
      <c r="Z62" s="99" t="s">
        <v>238</v>
      </c>
      <c r="AA62" s="42" t="s">
        <v>239</v>
      </c>
      <c r="AB62" s="42" t="s">
        <v>239</v>
      </c>
      <c r="AC62" s="42" t="s">
        <v>76</v>
      </c>
      <c r="AD62" s="42" t="s">
        <v>76</v>
      </c>
      <c r="AE62" s="42" t="s">
        <v>76</v>
      </c>
      <c r="AF62" s="42" t="s">
        <v>76</v>
      </c>
      <c r="AG62" s="42" t="s">
        <v>76</v>
      </c>
      <c r="AH62" s="42" t="s">
        <v>240</v>
      </c>
      <c r="AI62" s="42" t="s">
        <v>76</v>
      </c>
      <c r="AJ62" s="42" t="s">
        <v>76</v>
      </c>
      <c r="AK62" s="42" t="s">
        <v>261</v>
      </c>
      <c r="AL62" s="42" t="s">
        <v>76</v>
      </c>
      <c r="AM62" s="42" t="s">
        <v>76</v>
      </c>
    </row>
    <row r="63" spans="1:39" s="44" customFormat="1" ht="31.5">
      <c r="A63" s="89"/>
      <c r="B63" s="90"/>
      <c r="C63" s="90"/>
      <c r="D63" s="48" t="s">
        <v>71</v>
      </c>
      <c r="E63" s="42" t="s">
        <v>262</v>
      </c>
      <c r="F63" s="42" t="s">
        <v>193</v>
      </c>
      <c r="G63" s="42" t="s">
        <v>76</v>
      </c>
      <c r="H63" s="42" t="s">
        <v>76</v>
      </c>
      <c r="I63" s="43">
        <f>365106/120%/1000000</f>
        <v>0.304255</v>
      </c>
      <c r="J63" s="42" t="s">
        <v>194</v>
      </c>
      <c r="K63" s="42" t="s">
        <v>194</v>
      </c>
      <c r="L63" s="42" t="s">
        <v>76</v>
      </c>
      <c r="M63" s="42">
        <v>2</v>
      </c>
      <c r="N63" s="42" t="s">
        <v>263</v>
      </c>
      <c r="O63" s="42" t="s">
        <v>264</v>
      </c>
      <c r="P63" s="42" t="s">
        <v>76</v>
      </c>
      <c r="Q63" s="42" t="s">
        <v>76</v>
      </c>
      <c r="R63" s="42" t="s">
        <v>76</v>
      </c>
      <c r="S63" s="43">
        <f>U63/1.2</f>
        <v>0.28540000000000004</v>
      </c>
      <c r="T63" s="42" t="s">
        <v>260</v>
      </c>
      <c r="U63" s="42">
        <f>342480/1000000</f>
        <v>0.34248000000000001</v>
      </c>
      <c r="V63" s="42" t="s">
        <v>76</v>
      </c>
      <c r="W63" s="42">
        <v>3614</v>
      </c>
      <c r="X63" s="42" t="s">
        <v>237</v>
      </c>
      <c r="Y63" s="99" t="s">
        <v>238</v>
      </c>
      <c r="Z63" s="99" t="s">
        <v>238</v>
      </c>
      <c r="AA63" s="42" t="s">
        <v>239</v>
      </c>
      <c r="AB63" s="42" t="s">
        <v>239</v>
      </c>
      <c r="AC63" s="42" t="s">
        <v>76</v>
      </c>
      <c r="AD63" s="42" t="s">
        <v>76</v>
      </c>
      <c r="AE63" s="42" t="s">
        <v>76</v>
      </c>
      <c r="AF63" s="42" t="s">
        <v>76</v>
      </c>
      <c r="AG63" s="42" t="s">
        <v>76</v>
      </c>
      <c r="AH63" s="42" t="s">
        <v>240</v>
      </c>
      <c r="AI63" s="42" t="s">
        <v>76</v>
      </c>
      <c r="AJ63" s="42" t="s">
        <v>76</v>
      </c>
      <c r="AK63" s="42" t="s">
        <v>265</v>
      </c>
      <c r="AL63" s="42" t="s">
        <v>76</v>
      </c>
      <c r="AM63" s="42" t="s">
        <v>76</v>
      </c>
    </row>
    <row r="64" spans="1:39" s="44" customFormat="1" ht="51" customHeight="1" outlineLevel="1">
      <c r="A64" s="91" t="s">
        <v>90</v>
      </c>
      <c r="B64" s="92" t="s">
        <v>148</v>
      </c>
      <c r="C64" s="93" t="s">
        <v>149</v>
      </c>
      <c r="D64" s="48" t="s">
        <v>76</v>
      </c>
      <c r="E64" s="48" t="s">
        <v>76</v>
      </c>
      <c r="F64" s="48" t="s">
        <v>76</v>
      </c>
      <c r="G64" s="48" t="s">
        <v>76</v>
      </c>
      <c r="H64" s="48" t="s">
        <v>76</v>
      </c>
      <c r="I64" s="48" t="s">
        <v>76</v>
      </c>
      <c r="J64" s="48" t="s">
        <v>76</v>
      </c>
      <c r="K64" s="48" t="s">
        <v>76</v>
      </c>
      <c r="L64" s="48" t="s">
        <v>76</v>
      </c>
      <c r="M64" s="48" t="s">
        <v>76</v>
      </c>
      <c r="N64" s="48" t="s">
        <v>76</v>
      </c>
      <c r="O64" s="48" t="s">
        <v>76</v>
      </c>
      <c r="P64" s="48" t="s">
        <v>76</v>
      </c>
      <c r="Q64" s="48" t="s">
        <v>76</v>
      </c>
      <c r="R64" s="48" t="s">
        <v>76</v>
      </c>
      <c r="S64" s="48" t="s">
        <v>76</v>
      </c>
      <c r="T64" s="48" t="s">
        <v>76</v>
      </c>
      <c r="U64" s="48" t="s">
        <v>76</v>
      </c>
      <c r="V64" s="48" t="s">
        <v>76</v>
      </c>
      <c r="W64" s="48" t="s">
        <v>76</v>
      </c>
      <c r="X64" s="48" t="s">
        <v>76</v>
      </c>
      <c r="Y64" s="48" t="s">
        <v>76</v>
      </c>
      <c r="Z64" s="48" t="s">
        <v>76</v>
      </c>
      <c r="AA64" s="48" t="s">
        <v>76</v>
      </c>
      <c r="AB64" s="48" t="s">
        <v>76</v>
      </c>
      <c r="AC64" s="48" t="s">
        <v>76</v>
      </c>
      <c r="AD64" s="48" t="s">
        <v>76</v>
      </c>
      <c r="AE64" s="48" t="s">
        <v>76</v>
      </c>
      <c r="AF64" s="48" t="s">
        <v>76</v>
      </c>
      <c r="AG64" s="48" t="s">
        <v>76</v>
      </c>
      <c r="AH64" s="48" t="s">
        <v>76</v>
      </c>
      <c r="AI64" s="48" t="s">
        <v>76</v>
      </c>
      <c r="AJ64" s="48" t="s">
        <v>76</v>
      </c>
      <c r="AK64" s="48" t="s">
        <v>76</v>
      </c>
      <c r="AL64" s="42" t="s">
        <v>76</v>
      </c>
      <c r="AM64" s="42" t="s">
        <v>76</v>
      </c>
    </row>
    <row r="65" spans="1:39" s="44" customFormat="1" ht="63" outlineLevel="1">
      <c r="A65" s="91" t="s">
        <v>90</v>
      </c>
      <c r="B65" s="92" t="s">
        <v>150</v>
      </c>
      <c r="C65" s="93" t="s">
        <v>151</v>
      </c>
      <c r="D65" s="48" t="s">
        <v>76</v>
      </c>
      <c r="E65" s="48" t="s">
        <v>76</v>
      </c>
      <c r="F65" s="48" t="s">
        <v>76</v>
      </c>
      <c r="G65" s="48" t="s">
        <v>76</v>
      </c>
      <c r="H65" s="48" t="s">
        <v>76</v>
      </c>
      <c r="I65" s="48" t="s">
        <v>76</v>
      </c>
      <c r="J65" s="48" t="s">
        <v>76</v>
      </c>
      <c r="K65" s="48" t="s">
        <v>76</v>
      </c>
      <c r="L65" s="48" t="s">
        <v>76</v>
      </c>
      <c r="M65" s="48" t="s">
        <v>76</v>
      </c>
      <c r="N65" s="48" t="s">
        <v>76</v>
      </c>
      <c r="O65" s="48" t="s">
        <v>76</v>
      </c>
      <c r="P65" s="48" t="s">
        <v>76</v>
      </c>
      <c r="Q65" s="48" t="s">
        <v>76</v>
      </c>
      <c r="R65" s="48" t="s">
        <v>76</v>
      </c>
      <c r="S65" s="48" t="s">
        <v>76</v>
      </c>
      <c r="T65" s="48" t="s">
        <v>76</v>
      </c>
      <c r="U65" s="48" t="s">
        <v>76</v>
      </c>
      <c r="V65" s="48" t="s">
        <v>76</v>
      </c>
      <c r="W65" s="48" t="s">
        <v>76</v>
      </c>
      <c r="X65" s="48" t="s">
        <v>76</v>
      </c>
      <c r="Y65" s="48" t="s">
        <v>76</v>
      </c>
      <c r="Z65" s="48" t="s">
        <v>76</v>
      </c>
      <c r="AA65" s="48" t="s">
        <v>76</v>
      </c>
      <c r="AB65" s="48" t="s">
        <v>76</v>
      </c>
      <c r="AC65" s="48" t="s">
        <v>76</v>
      </c>
      <c r="AD65" s="48" t="s">
        <v>76</v>
      </c>
      <c r="AE65" s="48" t="s">
        <v>76</v>
      </c>
      <c r="AF65" s="48" t="s">
        <v>76</v>
      </c>
      <c r="AG65" s="48" t="s">
        <v>76</v>
      </c>
      <c r="AH65" s="48" t="s">
        <v>76</v>
      </c>
      <c r="AI65" s="48" t="s">
        <v>76</v>
      </c>
      <c r="AJ65" s="48" t="s">
        <v>76</v>
      </c>
      <c r="AK65" s="48" t="s">
        <v>76</v>
      </c>
      <c r="AL65" s="42" t="s">
        <v>76</v>
      </c>
      <c r="AM65" s="42" t="s">
        <v>76</v>
      </c>
    </row>
    <row r="66" spans="1:39" s="44" customFormat="1" ht="63">
      <c r="A66" s="52" t="s">
        <v>92</v>
      </c>
      <c r="B66" s="21" t="s">
        <v>93</v>
      </c>
      <c r="C66" s="52" t="s">
        <v>48</v>
      </c>
      <c r="D66" s="52" t="s">
        <v>48</v>
      </c>
      <c r="E66" s="52" t="s">
        <v>48</v>
      </c>
      <c r="F66" s="52" t="s">
        <v>48</v>
      </c>
      <c r="G66" s="52" t="s">
        <v>48</v>
      </c>
      <c r="H66" s="52" t="s">
        <v>48</v>
      </c>
      <c r="I66" s="52" t="s">
        <v>48</v>
      </c>
      <c r="J66" s="52" t="s">
        <v>48</v>
      </c>
      <c r="K66" s="52" t="s">
        <v>48</v>
      </c>
      <c r="L66" s="52" t="s">
        <v>48</v>
      </c>
      <c r="M66" s="52" t="s">
        <v>48</v>
      </c>
      <c r="N66" s="52" t="s">
        <v>48</v>
      </c>
      <c r="O66" s="52" t="s">
        <v>48</v>
      </c>
      <c r="P66" s="52" t="s">
        <v>48</v>
      </c>
      <c r="Q66" s="52" t="s">
        <v>48</v>
      </c>
      <c r="R66" s="52" t="s">
        <v>48</v>
      </c>
      <c r="S66" s="52" t="s">
        <v>48</v>
      </c>
      <c r="T66" s="52" t="s">
        <v>48</v>
      </c>
      <c r="U66" s="37" t="s">
        <v>48</v>
      </c>
      <c r="V66" s="52" t="s">
        <v>48</v>
      </c>
      <c r="W66" s="52" t="s">
        <v>48</v>
      </c>
      <c r="X66" s="52" t="s">
        <v>48</v>
      </c>
      <c r="Y66" s="52" t="s">
        <v>48</v>
      </c>
      <c r="Z66" s="52" t="s">
        <v>48</v>
      </c>
      <c r="AA66" s="52" t="s">
        <v>48</v>
      </c>
      <c r="AB66" s="52" t="s">
        <v>48</v>
      </c>
      <c r="AC66" s="52" t="s">
        <v>48</v>
      </c>
      <c r="AD66" s="52" t="s">
        <v>48</v>
      </c>
      <c r="AE66" s="52" t="s">
        <v>48</v>
      </c>
      <c r="AF66" s="52" t="s">
        <v>48</v>
      </c>
      <c r="AG66" s="52" t="s">
        <v>48</v>
      </c>
      <c r="AH66" s="52" t="s">
        <v>48</v>
      </c>
      <c r="AI66" s="52" t="s">
        <v>48</v>
      </c>
      <c r="AJ66" s="52" t="s">
        <v>48</v>
      </c>
      <c r="AK66" s="52" t="s">
        <v>48</v>
      </c>
      <c r="AL66" s="52" t="s">
        <v>48</v>
      </c>
      <c r="AM66" s="52" t="s">
        <v>48</v>
      </c>
    </row>
    <row r="67" spans="1:39" s="44" customFormat="1" ht="51.75" customHeight="1">
      <c r="A67" s="52" t="s">
        <v>94</v>
      </c>
      <c r="B67" s="21" t="s">
        <v>95</v>
      </c>
      <c r="C67" s="52" t="s">
        <v>48</v>
      </c>
      <c r="D67" s="52" t="s">
        <v>48</v>
      </c>
      <c r="E67" s="52" t="s">
        <v>48</v>
      </c>
      <c r="F67" s="52" t="s">
        <v>48</v>
      </c>
      <c r="G67" s="52" t="s">
        <v>48</v>
      </c>
      <c r="H67" s="52" t="s">
        <v>48</v>
      </c>
      <c r="I67" s="52" t="s">
        <v>48</v>
      </c>
      <c r="J67" s="52" t="s">
        <v>48</v>
      </c>
      <c r="K67" s="52" t="s">
        <v>48</v>
      </c>
      <c r="L67" s="52" t="s">
        <v>48</v>
      </c>
      <c r="M67" s="52" t="s">
        <v>48</v>
      </c>
      <c r="N67" s="52" t="s">
        <v>48</v>
      </c>
      <c r="O67" s="52" t="s">
        <v>48</v>
      </c>
      <c r="P67" s="52" t="s">
        <v>48</v>
      </c>
      <c r="Q67" s="52" t="s">
        <v>48</v>
      </c>
      <c r="R67" s="52" t="s">
        <v>48</v>
      </c>
      <c r="S67" s="52" t="s">
        <v>48</v>
      </c>
      <c r="T67" s="52" t="s">
        <v>48</v>
      </c>
      <c r="U67" s="37" t="s">
        <v>48</v>
      </c>
      <c r="V67" s="52" t="s">
        <v>48</v>
      </c>
      <c r="W67" s="52" t="s">
        <v>48</v>
      </c>
      <c r="X67" s="52" t="s">
        <v>48</v>
      </c>
      <c r="Y67" s="52" t="s">
        <v>48</v>
      </c>
      <c r="Z67" s="52" t="s">
        <v>48</v>
      </c>
      <c r="AA67" s="52" t="s">
        <v>48</v>
      </c>
      <c r="AB67" s="52" t="s">
        <v>48</v>
      </c>
      <c r="AC67" s="52" t="s">
        <v>48</v>
      </c>
      <c r="AD67" s="52" t="s">
        <v>48</v>
      </c>
      <c r="AE67" s="52" t="s">
        <v>48</v>
      </c>
      <c r="AF67" s="52" t="s">
        <v>48</v>
      </c>
      <c r="AG67" s="52" t="s">
        <v>48</v>
      </c>
      <c r="AH67" s="52" t="s">
        <v>48</v>
      </c>
      <c r="AI67" s="52" t="s">
        <v>48</v>
      </c>
      <c r="AJ67" s="52" t="s">
        <v>48</v>
      </c>
      <c r="AK67" s="52" t="s">
        <v>48</v>
      </c>
      <c r="AL67" s="52" t="s">
        <v>48</v>
      </c>
      <c r="AM67" s="52" t="s">
        <v>48</v>
      </c>
    </row>
    <row r="68" spans="1:39" s="44" customFormat="1" ht="66.75" customHeight="1">
      <c r="A68" s="52" t="s">
        <v>96</v>
      </c>
      <c r="B68" s="21" t="s">
        <v>97</v>
      </c>
      <c r="C68" s="52" t="s">
        <v>48</v>
      </c>
      <c r="D68" s="52" t="s">
        <v>48</v>
      </c>
      <c r="E68" s="52" t="s">
        <v>48</v>
      </c>
      <c r="F68" s="52" t="s">
        <v>48</v>
      </c>
      <c r="G68" s="52" t="s">
        <v>48</v>
      </c>
      <c r="H68" s="52" t="s">
        <v>48</v>
      </c>
      <c r="I68" s="52" t="s">
        <v>48</v>
      </c>
      <c r="J68" s="52" t="s">
        <v>48</v>
      </c>
      <c r="K68" s="52" t="s">
        <v>48</v>
      </c>
      <c r="L68" s="52" t="s">
        <v>48</v>
      </c>
      <c r="M68" s="52" t="s">
        <v>48</v>
      </c>
      <c r="N68" s="52" t="s">
        <v>48</v>
      </c>
      <c r="O68" s="52" t="s">
        <v>48</v>
      </c>
      <c r="P68" s="52" t="s">
        <v>48</v>
      </c>
      <c r="Q68" s="52" t="s">
        <v>48</v>
      </c>
      <c r="R68" s="52" t="s">
        <v>48</v>
      </c>
      <c r="S68" s="52" t="s">
        <v>48</v>
      </c>
      <c r="T68" s="52" t="s">
        <v>48</v>
      </c>
      <c r="U68" s="37" t="s">
        <v>48</v>
      </c>
      <c r="V68" s="52" t="s">
        <v>48</v>
      </c>
      <c r="W68" s="52" t="s">
        <v>48</v>
      </c>
      <c r="X68" s="52" t="s">
        <v>48</v>
      </c>
      <c r="Y68" s="52" t="s">
        <v>48</v>
      </c>
      <c r="Z68" s="52" t="s">
        <v>48</v>
      </c>
      <c r="AA68" s="52" t="s">
        <v>48</v>
      </c>
      <c r="AB68" s="52" t="s">
        <v>48</v>
      </c>
      <c r="AC68" s="52" t="s">
        <v>48</v>
      </c>
      <c r="AD68" s="52" t="s">
        <v>48</v>
      </c>
      <c r="AE68" s="52" t="s">
        <v>48</v>
      </c>
      <c r="AF68" s="52" t="s">
        <v>48</v>
      </c>
      <c r="AG68" s="52" t="s">
        <v>48</v>
      </c>
      <c r="AH68" s="52" t="s">
        <v>48</v>
      </c>
      <c r="AI68" s="52" t="s">
        <v>48</v>
      </c>
      <c r="AJ68" s="52" t="s">
        <v>48</v>
      </c>
      <c r="AK68" s="52" t="s">
        <v>48</v>
      </c>
      <c r="AL68" s="52" t="s">
        <v>48</v>
      </c>
      <c r="AM68" s="52" t="s">
        <v>48</v>
      </c>
    </row>
    <row r="69" spans="1:39" s="44" customFormat="1" ht="48.75" customHeight="1">
      <c r="A69" s="52" t="s">
        <v>98</v>
      </c>
      <c r="B69" s="21" t="s">
        <v>99</v>
      </c>
      <c r="C69" s="52" t="s">
        <v>48</v>
      </c>
      <c r="D69" s="52" t="s">
        <v>48</v>
      </c>
      <c r="E69" s="52" t="s">
        <v>48</v>
      </c>
      <c r="F69" s="52" t="s">
        <v>48</v>
      </c>
      <c r="G69" s="52" t="s">
        <v>48</v>
      </c>
      <c r="H69" s="52" t="s">
        <v>48</v>
      </c>
      <c r="I69" s="52" t="s">
        <v>48</v>
      </c>
      <c r="J69" s="52" t="s">
        <v>48</v>
      </c>
      <c r="K69" s="52" t="s">
        <v>48</v>
      </c>
      <c r="L69" s="52" t="s">
        <v>48</v>
      </c>
      <c r="M69" s="52" t="s">
        <v>48</v>
      </c>
      <c r="N69" s="52" t="s">
        <v>48</v>
      </c>
      <c r="O69" s="52" t="s">
        <v>48</v>
      </c>
      <c r="P69" s="52" t="s">
        <v>48</v>
      </c>
      <c r="Q69" s="52" t="s">
        <v>48</v>
      </c>
      <c r="R69" s="52" t="s">
        <v>48</v>
      </c>
      <c r="S69" s="52" t="s">
        <v>48</v>
      </c>
      <c r="T69" s="52" t="s">
        <v>48</v>
      </c>
      <c r="U69" s="37" t="s">
        <v>48</v>
      </c>
      <c r="V69" s="52" t="s">
        <v>48</v>
      </c>
      <c r="W69" s="52" t="s">
        <v>48</v>
      </c>
      <c r="X69" s="52" t="s">
        <v>48</v>
      </c>
      <c r="Y69" s="52" t="s">
        <v>48</v>
      </c>
      <c r="Z69" s="52" t="s">
        <v>48</v>
      </c>
      <c r="AA69" s="52" t="s">
        <v>48</v>
      </c>
      <c r="AB69" s="52" t="s">
        <v>48</v>
      </c>
      <c r="AC69" s="52" t="s">
        <v>48</v>
      </c>
      <c r="AD69" s="52" t="s">
        <v>48</v>
      </c>
      <c r="AE69" s="52" t="s">
        <v>48</v>
      </c>
      <c r="AF69" s="52" t="s">
        <v>48</v>
      </c>
      <c r="AG69" s="52" t="s">
        <v>48</v>
      </c>
      <c r="AH69" s="52" t="s">
        <v>48</v>
      </c>
      <c r="AI69" s="52" t="s">
        <v>48</v>
      </c>
      <c r="AJ69" s="52" t="s">
        <v>48</v>
      </c>
      <c r="AK69" s="52" t="s">
        <v>48</v>
      </c>
      <c r="AL69" s="52" t="s">
        <v>48</v>
      </c>
      <c r="AM69" s="52" t="s">
        <v>48</v>
      </c>
    </row>
    <row r="70" spans="1:39" s="20" customFormat="1" ht="69" customHeight="1">
      <c r="A70" s="52" t="s">
        <v>100</v>
      </c>
      <c r="B70" s="21" t="s">
        <v>101</v>
      </c>
      <c r="C70" s="52" t="s">
        <v>48</v>
      </c>
      <c r="D70" s="52" t="s">
        <v>48</v>
      </c>
      <c r="E70" s="52" t="s">
        <v>48</v>
      </c>
      <c r="F70" s="52" t="s">
        <v>48</v>
      </c>
      <c r="G70" s="52" t="s">
        <v>48</v>
      </c>
      <c r="H70" s="52" t="s">
        <v>48</v>
      </c>
      <c r="I70" s="52" t="s">
        <v>48</v>
      </c>
      <c r="J70" s="52" t="s">
        <v>48</v>
      </c>
      <c r="K70" s="52" t="s">
        <v>48</v>
      </c>
      <c r="L70" s="52" t="s">
        <v>48</v>
      </c>
      <c r="M70" s="52" t="s">
        <v>48</v>
      </c>
      <c r="N70" s="52" t="s">
        <v>48</v>
      </c>
      <c r="O70" s="52" t="s">
        <v>48</v>
      </c>
      <c r="P70" s="52" t="s">
        <v>48</v>
      </c>
      <c r="Q70" s="52" t="s">
        <v>48</v>
      </c>
      <c r="R70" s="52" t="s">
        <v>48</v>
      </c>
      <c r="S70" s="52" t="s">
        <v>48</v>
      </c>
      <c r="T70" s="52" t="s">
        <v>48</v>
      </c>
      <c r="U70" s="37" t="s">
        <v>48</v>
      </c>
      <c r="V70" s="52" t="s">
        <v>48</v>
      </c>
      <c r="W70" s="52" t="s">
        <v>48</v>
      </c>
      <c r="X70" s="52" t="s">
        <v>48</v>
      </c>
      <c r="Y70" s="52" t="s">
        <v>48</v>
      </c>
      <c r="Z70" s="52" t="s">
        <v>48</v>
      </c>
      <c r="AA70" s="52" t="s">
        <v>48</v>
      </c>
      <c r="AB70" s="52" t="s">
        <v>48</v>
      </c>
      <c r="AC70" s="52" t="s">
        <v>48</v>
      </c>
      <c r="AD70" s="52" t="s">
        <v>48</v>
      </c>
      <c r="AE70" s="52" t="s">
        <v>48</v>
      </c>
      <c r="AF70" s="52" t="s">
        <v>48</v>
      </c>
      <c r="AG70" s="52" t="s">
        <v>48</v>
      </c>
      <c r="AH70" s="52" t="s">
        <v>48</v>
      </c>
      <c r="AI70" s="52" t="s">
        <v>48</v>
      </c>
      <c r="AJ70" s="52" t="s">
        <v>48</v>
      </c>
      <c r="AK70" s="52" t="s">
        <v>48</v>
      </c>
      <c r="AL70" s="52" t="s">
        <v>48</v>
      </c>
      <c r="AM70" s="52" t="s">
        <v>48</v>
      </c>
    </row>
    <row r="71" spans="1:39" s="20" customFormat="1" ht="44.25" customHeight="1" outlineLevel="1">
      <c r="A71" s="91" t="s">
        <v>100</v>
      </c>
      <c r="B71" s="94" t="s">
        <v>152</v>
      </c>
      <c r="C71" s="93" t="s">
        <v>153</v>
      </c>
      <c r="D71" s="48" t="s">
        <v>76</v>
      </c>
      <c r="E71" s="48" t="s">
        <v>76</v>
      </c>
      <c r="F71" s="48" t="s">
        <v>76</v>
      </c>
      <c r="G71" s="48" t="s">
        <v>76</v>
      </c>
      <c r="H71" s="48" t="s">
        <v>76</v>
      </c>
      <c r="I71" s="48" t="s">
        <v>76</v>
      </c>
      <c r="J71" s="48" t="s">
        <v>76</v>
      </c>
      <c r="K71" s="48" t="s">
        <v>76</v>
      </c>
      <c r="L71" s="48" t="s">
        <v>76</v>
      </c>
      <c r="M71" s="48" t="s">
        <v>76</v>
      </c>
      <c r="N71" s="48" t="s">
        <v>76</v>
      </c>
      <c r="O71" s="48" t="s">
        <v>76</v>
      </c>
      <c r="P71" s="48" t="s">
        <v>76</v>
      </c>
      <c r="Q71" s="48" t="s">
        <v>76</v>
      </c>
      <c r="R71" s="48" t="s">
        <v>76</v>
      </c>
      <c r="S71" s="48" t="s">
        <v>76</v>
      </c>
      <c r="T71" s="48" t="s">
        <v>76</v>
      </c>
      <c r="U71" s="48" t="s">
        <v>76</v>
      </c>
      <c r="V71" s="48" t="s">
        <v>76</v>
      </c>
      <c r="W71" s="48" t="s">
        <v>76</v>
      </c>
      <c r="X71" s="48" t="s">
        <v>76</v>
      </c>
      <c r="Y71" s="48" t="s">
        <v>76</v>
      </c>
      <c r="Z71" s="48" t="s">
        <v>76</v>
      </c>
      <c r="AA71" s="48" t="s">
        <v>76</v>
      </c>
      <c r="AB71" s="48" t="s">
        <v>76</v>
      </c>
      <c r="AC71" s="48" t="s">
        <v>76</v>
      </c>
      <c r="AD71" s="48" t="s">
        <v>76</v>
      </c>
      <c r="AE71" s="48" t="s">
        <v>76</v>
      </c>
      <c r="AF71" s="48" t="s">
        <v>76</v>
      </c>
      <c r="AG71" s="48" t="s">
        <v>76</v>
      </c>
      <c r="AH71" s="48" t="s">
        <v>76</v>
      </c>
      <c r="AI71" s="48" t="s">
        <v>76</v>
      </c>
      <c r="AJ71" s="48" t="s">
        <v>76</v>
      </c>
      <c r="AK71" s="48" t="s">
        <v>76</v>
      </c>
      <c r="AL71" s="42" t="s">
        <v>76</v>
      </c>
      <c r="AM71" s="42" t="s">
        <v>76</v>
      </c>
    </row>
    <row r="72" spans="1:39" s="25" customFormat="1" ht="75" customHeight="1" outlineLevel="1">
      <c r="A72" s="91" t="s">
        <v>100</v>
      </c>
      <c r="B72" s="94" t="s">
        <v>154</v>
      </c>
      <c r="C72" s="93" t="s">
        <v>155</v>
      </c>
      <c r="D72" s="48" t="s">
        <v>76</v>
      </c>
      <c r="E72" s="48" t="s">
        <v>76</v>
      </c>
      <c r="F72" s="48" t="s">
        <v>76</v>
      </c>
      <c r="G72" s="48" t="s">
        <v>76</v>
      </c>
      <c r="H72" s="48" t="s">
        <v>76</v>
      </c>
      <c r="I72" s="48" t="s">
        <v>76</v>
      </c>
      <c r="J72" s="48" t="s">
        <v>76</v>
      </c>
      <c r="K72" s="48" t="s">
        <v>76</v>
      </c>
      <c r="L72" s="48" t="s">
        <v>76</v>
      </c>
      <c r="M72" s="48" t="s">
        <v>76</v>
      </c>
      <c r="N72" s="48" t="s">
        <v>76</v>
      </c>
      <c r="O72" s="48" t="s">
        <v>76</v>
      </c>
      <c r="P72" s="48" t="s">
        <v>76</v>
      </c>
      <c r="Q72" s="48" t="s">
        <v>76</v>
      </c>
      <c r="R72" s="48" t="s">
        <v>76</v>
      </c>
      <c r="S72" s="48" t="s">
        <v>76</v>
      </c>
      <c r="T72" s="48" t="s">
        <v>76</v>
      </c>
      <c r="U72" s="48" t="s">
        <v>76</v>
      </c>
      <c r="V72" s="48" t="s">
        <v>76</v>
      </c>
      <c r="W72" s="48" t="s">
        <v>76</v>
      </c>
      <c r="X72" s="48" t="s">
        <v>76</v>
      </c>
      <c r="Y72" s="48" t="s">
        <v>76</v>
      </c>
      <c r="Z72" s="48" t="s">
        <v>76</v>
      </c>
      <c r="AA72" s="48" t="s">
        <v>76</v>
      </c>
      <c r="AB72" s="48" t="s">
        <v>76</v>
      </c>
      <c r="AC72" s="48" t="s">
        <v>76</v>
      </c>
      <c r="AD72" s="48" t="s">
        <v>76</v>
      </c>
      <c r="AE72" s="48" t="s">
        <v>76</v>
      </c>
      <c r="AF72" s="48" t="s">
        <v>76</v>
      </c>
      <c r="AG72" s="48" t="s">
        <v>76</v>
      </c>
      <c r="AH72" s="48" t="s">
        <v>76</v>
      </c>
      <c r="AI72" s="48" t="s">
        <v>76</v>
      </c>
      <c r="AJ72" s="48" t="s">
        <v>76</v>
      </c>
      <c r="AK72" s="48" t="s">
        <v>76</v>
      </c>
      <c r="AL72" s="42" t="s">
        <v>76</v>
      </c>
      <c r="AM72" s="42" t="s">
        <v>76</v>
      </c>
    </row>
    <row r="73" spans="1:39" s="25" customFormat="1" ht="168.75" customHeight="1">
      <c r="A73" s="91" t="s">
        <v>100</v>
      </c>
      <c r="B73" s="95" t="s">
        <v>156</v>
      </c>
      <c r="C73" s="93" t="s">
        <v>157</v>
      </c>
      <c r="D73" s="46" t="s">
        <v>68</v>
      </c>
      <c r="E73" s="42" t="s">
        <v>210</v>
      </c>
      <c r="F73" s="42" t="s">
        <v>193</v>
      </c>
      <c r="G73" s="42" t="s">
        <v>76</v>
      </c>
      <c r="H73" s="42" t="s">
        <v>76</v>
      </c>
      <c r="I73" s="42">
        <f>2.052/120%</f>
        <v>1.7100000000000002</v>
      </c>
      <c r="J73" s="42" t="s">
        <v>69</v>
      </c>
      <c r="K73" s="42" t="s">
        <v>69</v>
      </c>
      <c r="L73" s="42" t="s">
        <v>76</v>
      </c>
      <c r="M73" s="42">
        <v>0</v>
      </c>
      <c r="N73" s="42" t="s">
        <v>76</v>
      </c>
      <c r="O73" s="42" t="s">
        <v>76</v>
      </c>
      <c r="P73" s="42" t="s">
        <v>76</v>
      </c>
      <c r="Q73" s="42" t="s">
        <v>76</v>
      </c>
      <c r="R73" s="42" t="s">
        <v>76</v>
      </c>
      <c r="S73" s="43" t="s">
        <v>76</v>
      </c>
      <c r="T73" s="42" t="s">
        <v>211</v>
      </c>
      <c r="U73" s="42">
        <f>2.052/120%</f>
        <v>1.7100000000000002</v>
      </c>
      <c r="V73" s="42" t="s">
        <v>76</v>
      </c>
      <c r="W73" s="42" t="s">
        <v>76</v>
      </c>
      <c r="X73" s="42" t="s">
        <v>76</v>
      </c>
      <c r="Y73" s="99">
        <v>43937</v>
      </c>
      <c r="Z73" s="99">
        <v>43937</v>
      </c>
      <c r="AA73" s="42" t="s">
        <v>200</v>
      </c>
      <c r="AB73" s="42" t="s">
        <v>200</v>
      </c>
      <c r="AC73" s="42" t="s">
        <v>206</v>
      </c>
      <c r="AD73" s="42" t="s">
        <v>207</v>
      </c>
      <c r="AE73" s="42" t="s">
        <v>76</v>
      </c>
      <c r="AF73" s="42" t="s">
        <v>76</v>
      </c>
      <c r="AG73" s="42" t="s">
        <v>76</v>
      </c>
      <c r="AH73" s="42" t="s">
        <v>212</v>
      </c>
      <c r="AI73" s="42" t="s">
        <v>76</v>
      </c>
      <c r="AJ73" s="42" t="s">
        <v>76</v>
      </c>
      <c r="AK73" s="42" t="s">
        <v>213</v>
      </c>
      <c r="AL73" s="42" t="s">
        <v>76</v>
      </c>
      <c r="AM73" s="42" t="s">
        <v>76</v>
      </c>
    </row>
    <row r="74" spans="1:39" s="20" customFormat="1" ht="47.25">
      <c r="A74" s="52" t="s">
        <v>102</v>
      </c>
      <c r="B74" s="21" t="s">
        <v>103</v>
      </c>
      <c r="C74" s="52" t="s">
        <v>48</v>
      </c>
      <c r="D74" s="52" t="s">
        <v>48</v>
      </c>
      <c r="E74" s="52" t="s">
        <v>48</v>
      </c>
      <c r="F74" s="52" t="s">
        <v>48</v>
      </c>
      <c r="G74" s="52" t="s">
        <v>48</v>
      </c>
      <c r="H74" s="52" t="s">
        <v>48</v>
      </c>
      <c r="I74" s="52" t="s">
        <v>48</v>
      </c>
      <c r="J74" s="52" t="s">
        <v>48</v>
      </c>
      <c r="K74" s="52" t="s">
        <v>48</v>
      </c>
      <c r="L74" s="52" t="s">
        <v>48</v>
      </c>
      <c r="M74" s="52" t="s">
        <v>48</v>
      </c>
      <c r="N74" s="52" t="s">
        <v>48</v>
      </c>
      <c r="O74" s="52" t="s">
        <v>48</v>
      </c>
      <c r="P74" s="52" t="s">
        <v>48</v>
      </c>
      <c r="Q74" s="52" t="s">
        <v>48</v>
      </c>
      <c r="R74" s="52" t="s">
        <v>48</v>
      </c>
      <c r="S74" s="52" t="s">
        <v>48</v>
      </c>
      <c r="T74" s="52" t="s">
        <v>48</v>
      </c>
      <c r="U74" s="37" t="s">
        <v>48</v>
      </c>
      <c r="V74" s="52" t="s">
        <v>48</v>
      </c>
      <c r="W74" s="52" t="s">
        <v>48</v>
      </c>
      <c r="X74" s="52" t="s">
        <v>48</v>
      </c>
      <c r="Y74" s="52" t="s">
        <v>48</v>
      </c>
      <c r="Z74" s="52" t="s">
        <v>48</v>
      </c>
      <c r="AA74" s="52" t="s">
        <v>48</v>
      </c>
      <c r="AB74" s="52" t="s">
        <v>48</v>
      </c>
      <c r="AC74" s="52" t="s">
        <v>48</v>
      </c>
      <c r="AD74" s="52" t="s">
        <v>48</v>
      </c>
      <c r="AE74" s="52" t="s">
        <v>48</v>
      </c>
      <c r="AF74" s="52" t="s">
        <v>48</v>
      </c>
      <c r="AG74" s="52" t="s">
        <v>48</v>
      </c>
      <c r="AH74" s="52" t="s">
        <v>48</v>
      </c>
      <c r="AI74" s="52" t="s">
        <v>48</v>
      </c>
      <c r="AJ74" s="52" t="s">
        <v>48</v>
      </c>
      <c r="AK74" s="52" t="s">
        <v>48</v>
      </c>
      <c r="AL74" s="52" t="s">
        <v>48</v>
      </c>
      <c r="AM74" s="52" t="s">
        <v>48</v>
      </c>
    </row>
    <row r="75" spans="1:39" s="20" customFormat="1" ht="31.5">
      <c r="A75" s="52" t="s">
        <v>104</v>
      </c>
      <c r="B75" s="21" t="s">
        <v>105</v>
      </c>
      <c r="C75" s="52" t="s">
        <v>48</v>
      </c>
      <c r="D75" s="52" t="s">
        <v>48</v>
      </c>
      <c r="E75" s="52" t="s">
        <v>48</v>
      </c>
      <c r="F75" s="52" t="s">
        <v>48</v>
      </c>
      <c r="G75" s="52" t="s">
        <v>48</v>
      </c>
      <c r="H75" s="52" t="s">
        <v>48</v>
      </c>
      <c r="I75" s="52" t="s">
        <v>48</v>
      </c>
      <c r="J75" s="52" t="s">
        <v>48</v>
      </c>
      <c r="K75" s="52" t="s">
        <v>48</v>
      </c>
      <c r="L75" s="52" t="s">
        <v>48</v>
      </c>
      <c r="M75" s="52" t="s">
        <v>48</v>
      </c>
      <c r="N75" s="52" t="s">
        <v>48</v>
      </c>
      <c r="O75" s="52" t="s">
        <v>48</v>
      </c>
      <c r="P75" s="52" t="s">
        <v>48</v>
      </c>
      <c r="Q75" s="52" t="s">
        <v>48</v>
      </c>
      <c r="R75" s="52" t="s">
        <v>48</v>
      </c>
      <c r="S75" s="52" t="s">
        <v>48</v>
      </c>
      <c r="T75" s="52" t="s">
        <v>48</v>
      </c>
      <c r="U75" s="37" t="s">
        <v>48</v>
      </c>
      <c r="V75" s="52" t="s">
        <v>48</v>
      </c>
      <c r="W75" s="52" t="s">
        <v>48</v>
      </c>
      <c r="X75" s="52" t="s">
        <v>48</v>
      </c>
      <c r="Y75" s="52" t="s">
        <v>48</v>
      </c>
      <c r="Z75" s="52" t="s">
        <v>48</v>
      </c>
      <c r="AA75" s="52" t="s">
        <v>48</v>
      </c>
      <c r="AB75" s="52" t="s">
        <v>48</v>
      </c>
      <c r="AC75" s="52" t="s">
        <v>48</v>
      </c>
      <c r="AD75" s="52" t="s">
        <v>48</v>
      </c>
      <c r="AE75" s="52" t="s">
        <v>48</v>
      </c>
      <c r="AF75" s="52" t="s">
        <v>48</v>
      </c>
      <c r="AG75" s="52" t="s">
        <v>48</v>
      </c>
      <c r="AH75" s="52" t="s">
        <v>48</v>
      </c>
      <c r="AI75" s="52" t="s">
        <v>48</v>
      </c>
      <c r="AJ75" s="52" t="s">
        <v>48</v>
      </c>
      <c r="AK75" s="52" t="s">
        <v>48</v>
      </c>
      <c r="AL75" s="52" t="s">
        <v>48</v>
      </c>
      <c r="AM75" s="52" t="s">
        <v>48</v>
      </c>
    </row>
    <row r="76" spans="1:39" s="25" customFormat="1" ht="51.75" customHeight="1" outlineLevel="1">
      <c r="A76" s="91" t="s">
        <v>104</v>
      </c>
      <c r="B76" s="92" t="s">
        <v>158</v>
      </c>
      <c r="C76" s="93" t="s">
        <v>159</v>
      </c>
      <c r="D76" s="48" t="s">
        <v>76</v>
      </c>
      <c r="E76" s="48" t="s">
        <v>76</v>
      </c>
      <c r="F76" s="48" t="s">
        <v>76</v>
      </c>
      <c r="G76" s="48" t="s">
        <v>76</v>
      </c>
      <c r="H76" s="48" t="s">
        <v>76</v>
      </c>
      <c r="I76" s="48" t="s">
        <v>76</v>
      </c>
      <c r="J76" s="48" t="s">
        <v>76</v>
      </c>
      <c r="K76" s="48" t="s">
        <v>76</v>
      </c>
      <c r="L76" s="48" t="s">
        <v>76</v>
      </c>
      <c r="M76" s="48" t="s">
        <v>76</v>
      </c>
      <c r="N76" s="48" t="s">
        <v>76</v>
      </c>
      <c r="O76" s="48" t="s">
        <v>76</v>
      </c>
      <c r="P76" s="48" t="s">
        <v>76</v>
      </c>
      <c r="Q76" s="48" t="s">
        <v>76</v>
      </c>
      <c r="R76" s="48" t="s">
        <v>76</v>
      </c>
      <c r="S76" s="48" t="s">
        <v>76</v>
      </c>
      <c r="T76" s="48" t="s">
        <v>76</v>
      </c>
      <c r="U76" s="48" t="s">
        <v>76</v>
      </c>
      <c r="V76" s="48" t="s">
        <v>76</v>
      </c>
      <c r="W76" s="48" t="s">
        <v>76</v>
      </c>
      <c r="X76" s="48" t="s">
        <v>76</v>
      </c>
      <c r="Y76" s="48" t="s">
        <v>76</v>
      </c>
      <c r="Z76" s="48" t="s">
        <v>76</v>
      </c>
      <c r="AA76" s="48" t="s">
        <v>76</v>
      </c>
      <c r="AB76" s="48" t="s">
        <v>76</v>
      </c>
      <c r="AC76" s="48" t="s">
        <v>76</v>
      </c>
      <c r="AD76" s="48" t="s">
        <v>76</v>
      </c>
      <c r="AE76" s="48" t="s">
        <v>76</v>
      </c>
      <c r="AF76" s="48" t="s">
        <v>76</v>
      </c>
      <c r="AG76" s="48" t="s">
        <v>76</v>
      </c>
      <c r="AH76" s="48" t="s">
        <v>76</v>
      </c>
      <c r="AI76" s="48" t="s">
        <v>76</v>
      </c>
      <c r="AJ76" s="48" t="s">
        <v>76</v>
      </c>
      <c r="AK76" s="48" t="s">
        <v>76</v>
      </c>
      <c r="AL76" s="42" t="s">
        <v>76</v>
      </c>
      <c r="AM76" s="42" t="s">
        <v>76</v>
      </c>
    </row>
    <row r="77" spans="1:39" s="25" customFormat="1" ht="82.5" customHeight="1" outlineLevel="1">
      <c r="A77" s="91" t="s">
        <v>104</v>
      </c>
      <c r="B77" s="92" t="s">
        <v>160</v>
      </c>
      <c r="C77" s="93" t="s">
        <v>161</v>
      </c>
      <c r="D77" s="48" t="s">
        <v>76</v>
      </c>
      <c r="E77" s="48" t="s">
        <v>76</v>
      </c>
      <c r="F77" s="48" t="s">
        <v>76</v>
      </c>
      <c r="G77" s="48" t="s">
        <v>76</v>
      </c>
      <c r="H77" s="48" t="s">
        <v>76</v>
      </c>
      <c r="I77" s="48" t="s">
        <v>76</v>
      </c>
      <c r="J77" s="48" t="s">
        <v>76</v>
      </c>
      <c r="K77" s="48" t="s">
        <v>76</v>
      </c>
      <c r="L77" s="48" t="s">
        <v>76</v>
      </c>
      <c r="M77" s="48" t="s">
        <v>76</v>
      </c>
      <c r="N77" s="48" t="s">
        <v>76</v>
      </c>
      <c r="O77" s="48" t="s">
        <v>76</v>
      </c>
      <c r="P77" s="48" t="s">
        <v>76</v>
      </c>
      <c r="Q77" s="48" t="s">
        <v>76</v>
      </c>
      <c r="R77" s="48" t="s">
        <v>76</v>
      </c>
      <c r="S77" s="48" t="s">
        <v>76</v>
      </c>
      <c r="T77" s="48" t="s">
        <v>76</v>
      </c>
      <c r="U77" s="48" t="s">
        <v>76</v>
      </c>
      <c r="V77" s="48" t="s">
        <v>76</v>
      </c>
      <c r="W77" s="48" t="s">
        <v>76</v>
      </c>
      <c r="X77" s="48" t="s">
        <v>76</v>
      </c>
      <c r="Y77" s="48" t="s">
        <v>76</v>
      </c>
      <c r="Z77" s="48" t="s">
        <v>76</v>
      </c>
      <c r="AA77" s="48" t="s">
        <v>76</v>
      </c>
      <c r="AB77" s="48" t="s">
        <v>76</v>
      </c>
      <c r="AC77" s="48" t="s">
        <v>76</v>
      </c>
      <c r="AD77" s="48" t="s">
        <v>76</v>
      </c>
      <c r="AE77" s="48" t="s">
        <v>76</v>
      </c>
      <c r="AF77" s="48" t="s">
        <v>76</v>
      </c>
      <c r="AG77" s="48" t="s">
        <v>76</v>
      </c>
      <c r="AH77" s="48" t="s">
        <v>76</v>
      </c>
      <c r="AI77" s="48" t="s">
        <v>76</v>
      </c>
      <c r="AJ77" s="48" t="s">
        <v>76</v>
      </c>
      <c r="AK77" s="48" t="s">
        <v>76</v>
      </c>
      <c r="AL77" s="42" t="s">
        <v>76</v>
      </c>
      <c r="AM77" s="42" t="s">
        <v>76</v>
      </c>
    </row>
    <row r="78" spans="1:39" s="20" customFormat="1" ht="31.5">
      <c r="A78" s="52" t="s">
        <v>106</v>
      </c>
      <c r="B78" s="21" t="s">
        <v>107</v>
      </c>
      <c r="C78" s="27" t="s">
        <v>48</v>
      </c>
      <c r="D78" s="27" t="s">
        <v>48</v>
      </c>
      <c r="E78" s="27" t="s">
        <v>48</v>
      </c>
      <c r="F78" s="27" t="s">
        <v>48</v>
      </c>
      <c r="G78" s="27" t="s">
        <v>48</v>
      </c>
      <c r="H78" s="27" t="s">
        <v>48</v>
      </c>
      <c r="I78" s="27" t="s">
        <v>48</v>
      </c>
      <c r="J78" s="27" t="s">
        <v>48</v>
      </c>
      <c r="K78" s="27" t="s">
        <v>48</v>
      </c>
      <c r="L78" s="27" t="s">
        <v>48</v>
      </c>
      <c r="M78" s="27" t="s">
        <v>48</v>
      </c>
      <c r="N78" s="27" t="s">
        <v>48</v>
      </c>
      <c r="O78" s="27" t="s">
        <v>48</v>
      </c>
      <c r="P78" s="27" t="s">
        <v>48</v>
      </c>
      <c r="Q78" s="27" t="s">
        <v>48</v>
      </c>
      <c r="R78" s="27" t="s">
        <v>48</v>
      </c>
      <c r="S78" s="27" t="s">
        <v>48</v>
      </c>
      <c r="T78" s="27" t="s">
        <v>48</v>
      </c>
      <c r="U78" s="35" t="s">
        <v>48</v>
      </c>
      <c r="V78" s="27" t="s">
        <v>48</v>
      </c>
      <c r="W78" s="27" t="s">
        <v>48</v>
      </c>
      <c r="X78" s="27" t="s">
        <v>48</v>
      </c>
      <c r="Y78" s="27" t="s">
        <v>48</v>
      </c>
      <c r="Z78" s="27" t="s">
        <v>48</v>
      </c>
      <c r="AA78" s="27" t="s">
        <v>48</v>
      </c>
      <c r="AB78" s="27" t="s">
        <v>48</v>
      </c>
      <c r="AC78" s="27" t="s">
        <v>48</v>
      </c>
      <c r="AD78" s="27" t="s">
        <v>48</v>
      </c>
      <c r="AE78" s="27" t="s">
        <v>48</v>
      </c>
      <c r="AF78" s="27" t="s">
        <v>48</v>
      </c>
      <c r="AG78" s="27" t="s">
        <v>48</v>
      </c>
      <c r="AH78" s="27" t="s">
        <v>48</v>
      </c>
      <c r="AI78" s="27" t="s">
        <v>48</v>
      </c>
      <c r="AJ78" s="27" t="s">
        <v>48</v>
      </c>
      <c r="AK78" s="27" t="s">
        <v>48</v>
      </c>
      <c r="AL78" s="52" t="s">
        <v>48</v>
      </c>
      <c r="AM78" s="52" t="s">
        <v>48</v>
      </c>
    </row>
    <row r="79" spans="1:39" s="20" customFormat="1" ht="46.5" customHeight="1" outlineLevel="1">
      <c r="A79" s="91" t="s">
        <v>106</v>
      </c>
      <c r="B79" s="92" t="s">
        <v>162</v>
      </c>
      <c r="C79" s="93" t="s">
        <v>163</v>
      </c>
      <c r="D79" s="48" t="s">
        <v>76</v>
      </c>
      <c r="E79" s="48" t="s">
        <v>76</v>
      </c>
      <c r="F79" s="48" t="s">
        <v>76</v>
      </c>
      <c r="G79" s="48" t="s">
        <v>76</v>
      </c>
      <c r="H79" s="48" t="s">
        <v>76</v>
      </c>
      <c r="I79" s="48" t="s">
        <v>76</v>
      </c>
      <c r="J79" s="48" t="s">
        <v>76</v>
      </c>
      <c r="K79" s="48" t="s">
        <v>76</v>
      </c>
      <c r="L79" s="48" t="s">
        <v>76</v>
      </c>
      <c r="M79" s="48" t="s">
        <v>76</v>
      </c>
      <c r="N79" s="48" t="s">
        <v>76</v>
      </c>
      <c r="O79" s="48" t="s">
        <v>76</v>
      </c>
      <c r="P79" s="48" t="s">
        <v>76</v>
      </c>
      <c r="Q79" s="48" t="s">
        <v>76</v>
      </c>
      <c r="R79" s="48" t="s">
        <v>76</v>
      </c>
      <c r="S79" s="48" t="s">
        <v>76</v>
      </c>
      <c r="T79" s="48" t="s">
        <v>76</v>
      </c>
      <c r="U79" s="48" t="s">
        <v>76</v>
      </c>
      <c r="V79" s="48" t="s">
        <v>76</v>
      </c>
      <c r="W79" s="48" t="s">
        <v>76</v>
      </c>
      <c r="X79" s="48" t="s">
        <v>76</v>
      </c>
      <c r="Y79" s="48" t="s">
        <v>76</v>
      </c>
      <c r="Z79" s="48" t="s">
        <v>76</v>
      </c>
      <c r="AA79" s="48" t="s">
        <v>76</v>
      </c>
      <c r="AB79" s="48" t="s">
        <v>76</v>
      </c>
      <c r="AC79" s="48" t="s">
        <v>76</v>
      </c>
      <c r="AD79" s="48" t="s">
        <v>76</v>
      </c>
      <c r="AE79" s="48" t="s">
        <v>76</v>
      </c>
      <c r="AF79" s="48" t="s">
        <v>76</v>
      </c>
      <c r="AG79" s="48" t="s">
        <v>76</v>
      </c>
      <c r="AH79" s="48" t="s">
        <v>76</v>
      </c>
      <c r="AI79" s="48" t="s">
        <v>76</v>
      </c>
      <c r="AJ79" s="48" t="s">
        <v>76</v>
      </c>
      <c r="AK79" s="48" t="s">
        <v>76</v>
      </c>
      <c r="AL79" s="42" t="s">
        <v>76</v>
      </c>
      <c r="AM79" s="42" t="s">
        <v>76</v>
      </c>
    </row>
    <row r="80" spans="1:39" s="20" customFormat="1" ht="46.5" customHeight="1" outlineLevel="1">
      <c r="A80" s="91" t="s">
        <v>106</v>
      </c>
      <c r="B80" s="92" t="s">
        <v>164</v>
      </c>
      <c r="C80" s="93" t="s">
        <v>165</v>
      </c>
      <c r="D80" s="48" t="s">
        <v>76</v>
      </c>
      <c r="E80" s="48" t="s">
        <v>76</v>
      </c>
      <c r="F80" s="48" t="s">
        <v>76</v>
      </c>
      <c r="G80" s="48" t="s">
        <v>76</v>
      </c>
      <c r="H80" s="48" t="s">
        <v>76</v>
      </c>
      <c r="I80" s="48" t="s">
        <v>76</v>
      </c>
      <c r="J80" s="48" t="s">
        <v>76</v>
      </c>
      <c r="K80" s="48" t="s">
        <v>76</v>
      </c>
      <c r="L80" s="48" t="s">
        <v>76</v>
      </c>
      <c r="M80" s="48" t="s">
        <v>76</v>
      </c>
      <c r="N80" s="48" t="s">
        <v>76</v>
      </c>
      <c r="O80" s="48" t="s">
        <v>76</v>
      </c>
      <c r="P80" s="48" t="s">
        <v>76</v>
      </c>
      <c r="Q80" s="48" t="s">
        <v>76</v>
      </c>
      <c r="R80" s="48" t="s">
        <v>76</v>
      </c>
      <c r="S80" s="48" t="s">
        <v>76</v>
      </c>
      <c r="T80" s="48" t="s">
        <v>76</v>
      </c>
      <c r="U80" s="48" t="s">
        <v>76</v>
      </c>
      <c r="V80" s="48" t="s">
        <v>76</v>
      </c>
      <c r="W80" s="48" t="s">
        <v>76</v>
      </c>
      <c r="X80" s="48" t="s">
        <v>76</v>
      </c>
      <c r="Y80" s="48" t="s">
        <v>76</v>
      </c>
      <c r="Z80" s="48" t="s">
        <v>76</v>
      </c>
      <c r="AA80" s="48" t="s">
        <v>76</v>
      </c>
      <c r="AB80" s="48" t="s">
        <v>76</v>
      </c>
      <c r="AC80" s="48" t="s">
        <v>76</v>
      </c>
      <c r="AD80" s="48" t="s">
        <v>76</v>
      </c>
      <c r="AE80" s="48" t="s">
        <v>76</v>
      </c>
      <c r="AF80" s="48" t="s">
        <v>76</v>
      </c>
      <c r="AG80" s="48" t="s">
        <v>76</v>
      </c>
      <c r="AH80" s="48" t="s">
        <v>76</v>
      </c>
      <c r="AI80" s="48" t="s">
        <v>76</v>
      </c>
      <c r="AJ80" s="48" t="s">
        <v>76</v>
      </c>
      <c r="AK80" s="48" t="s">
        <v>76</v>
      </c>
      <c r="AL80" s="42" t="s">
        <v>76</v>
      </c>
      <c r="AM80" s="42" t="s">
        <v>76</v>
      </c>
    </row>
    <row r="81" spans="1:39" s="20" customFormat="1" ht="31.5">
      <c r="A81" s="52" t="s">
        <v>108</v>
      </c>
      <c r="B81" s="21" t="s">
        <v>109</v>
      </c>
      <c r="C81" s="27" t="s">
        <v>48</v>
      </c>
      <c r="D81" s="27" t="s">
        <v>48</v>
      </c>
      <c r="E81" s="27" t="s">
        <v>48</v>
      </c>
      <c r="F81" s="27" t="s">
        <v>48</v>
      </c>
      <c r="G81" s="27" t="s">
        <v>48</v>
      </c>
      <c r="H81" s="27" t="s">
        <v>48</v>
      </c>
      <c r="I81" s="27" t="s">
        <v>48</v>
      </c>
      <c r="J81" s="27" t="s">
        <v>48</v>
      </c>
      <c r="K81" s="27" t="s">
        <v>48</v>
      </c>
      <c r="L81" s="27" t="s">
        <v>48</v>
      </c>
      <c r="M81" s="27" t="s">
        <v>48</v>
      </c>
      <c r="N81" s="27" t="s">
        <v>48</v>
      </c>
      <c r="O81" s="27" t="s">
        <v>48</v>
      </c>
      <c r="P81" s="27" t="s">
        <v>48</v>
      </c>
      <c r="Q81" s="27" t="s">
        <v>48</v>
      </c>
      <c r="R81" s="27" t="s">
        <v>48</v>
      </c>
      <c r="S81" s="27" t="s">
        <v>48</v>
      </c>
      <c r="T81" s="27" t="s">
        <v>48</v>
      </c>
      <c r="U81" s="35" t="s">
        <v>48</v>
      </c>
      <c r="V81" s="27" t="s">
        <v>48</v>
      </c>
      <c r="W81" s="27" t="s">
        <v>48</v>
      </c>
      <c r="X81" s="27" t="s">
        <v>48</v>
      </c>
      <c r="Y81" s="27" t="s">
        <v>48</v>
      </c>
      <c r="Z81" s="27" t="s">
        <v>48</v>
      </c>
      <c r="AA81" s="27" t="s">
        <v>48</v>
      </c>
      <c r="AB81" s="27" t="s">
        <v>48</v>
      </c>
      <c r="AC81" s="27" t="s">
        <v>48</v>
      </c>
      <c r="AD81" s="27" t="s">
        <v>48</v>
      </c>
      <c r="AE81" s="27" t="s">
        <v>48</v>
      </c>
      <c r="AF81" s="27" t="s">
        <v>48</v>
      </c>
      <c r="AG81" s="27" t="s">
        <v>48</v>
      </c>
      <c r="AH81" s="27" t="s">
        <v>48</v>
      </c>
      <c r="AI81" s="27" t="s">
        <v>48</v>
      </c>
      <c r="AJ81" s="27" t="s">
        <v>48</v>
      </c>
      <c r="AK81" s="27" t="s">
        <v>48</v>
      </c>
      <c r="AL81" s="52" t="s">
        <v>48</v>
      </c>
      <c r="AM81" s="52" t="s">
        <v>48</v>
      </c>
    </row>
    <row r="82" spans="1:39" s="20" customFormat="1" ht="31.5">
      <c r="A82" s="52" t="s">
        <v>110</v>
      </c>
      <c r="B82" s="21" t="s">
        <v>111</v>
      </c>
      <c r="C82" s="27" t="s">
        <v>48</v>
      </c>
      <c r="D82" s="27" t="s">
        <v>48</v>
      </c>
      <c r="E82" s="27" t="s">
        <v>48</v>
      </c>
      <c r="F82" s="27" t="s">
        <v>48</v>
      </c>
      <c r="G82" s="27" t="s">
        <v>48</v>
      </c>
      <c r="H82" s="27" t="s">
        <v>48</v>
      </c>
      <c r="I82" s="27" t="s">
        <v>48</v>
      </c>
      <c r="J82" s="27" t="s">
        <v>48</v>
      </c>
      <c r="K82" s="27" t="s">
        <v>48</v>
      </c>
      <c r="L82" s="27" t="s">
        <v>48</v>
      </c>
      <c r="M82" s="27" t="s">
        <v>48</v>
      </c>
      <c r="N82" s="27" t="s">
        <v>48</v>
      </c>
      <c r="O82" s="27" t="s">
        <v>48</v>
      </c>
      <c r="P82" s="27" t="s">
        <v>48</v>
      </c>
      <c r="Q82" s="27" t="s">
        <v>48</v>
      </c>
      <c r="R82" s="27" t="s">
        <v>48</v>
      </c>
      <c r="S82" s="27" t="s">
        <v>48</v>
      </c>
      <c r="T82" s="27" t="s">
        <v>48</v>
      </c>
      <c r="U82" s="35" t="s">
        <v>48</v>
      </c>
      <c r="V82" s="27" t="s">
        <v>48</v>
      </c>
      <c r="W82" s="27" t="s">
        <v>48</v>
      </c>
      <c r="X82" s="27" t="s">
        <v>48</v>
      </c>
      <c r="Y82" s="27" t="s">
        <v>48</v>
      </c>
      <c r="Z82" s="27" t="s">
        <v>48</v>
      </c>
      <c r="AA82" s="27" t="s">
        <v>48</v>
      </c>
      <c r="AB82" s="27" t="s">
        <v>48</v>
      </c>
      <c r="AC82" s="27" t="s">
        <v>48</v>
      </c>
      <c r="AD82" s="27" t="s">
        <v>48</v>
      </c>
      <c r="AE82" s="27" t="s">
        <v>48</v>
      </c>
      <c r="AF82" s="27" t="s">
        <v>48</v>
      </c>
      <c r="AG82" s="27" t="s">
        <v>48</v>
      </c>
      <c r="AH82" s="27" t="s">
        <v>48</v>
      </c>
      <c r="AI82" s="27" t="s">
        <v>48</v>
      </c>
      <c r="AJ82" s="27" t="s">
        <v>48</v>
      </c>
      <c r="AK82" s="27" t="s">
        <v>48</v>
      </c>
      <c r="AL82" s="52" t="s">
        <v>48</v>
      </c>
      <c r="AM82" s="52" t="s">
        <v>48</v>
      </c>
    </row>
    <row r="83" spans="1:39" s="25" customFormat="1" ht="51.75" customHeight="1" outlineLevel="1">
      <c r="A83" s="96" t="s">
        <v>110</v>
      </c>
      <c r="B83" s="92" t="s">
        <v>166</v>
      </c>
      <c r="C83" s="93" t="s">
        <v>167</v>
      </c>
      <c r="D83" s="48" t="s">
        <v>76</v>
      </c>
      <c r="E83" s="48" t="s">
        <v>76</v>
      </c>
      <c r="F83" s="48" t="s">
        <v>76</v>
      </c>
      <c r="G83" s="48" t="s">
        <v>76</v>
      </c>
      <c r="H83" s="48" t="s">
        <v>76</v>
      </c>
      <c r="I83" s="48" t="s">
        <v>76</v>
      </c>
      <c r="J83" s="48" t="s">
        <v>76</v>
      </c>
      <c r="K83" s="48" t="s">
        <v>76</v>
      </c>
      <c r="L83" s="48" t="s">
        <v>76</v>
      </c>
      <c r="M83" s="48" t="s">
        <v>76</v>
      </c>
      <c r="N83" s="48" t="s">
        <v>76</v>
      </c>
      <c r="O83" s="48" t="s">
        <v>76</v>
      </c>
      <c r="P83" s="48" t="s">
        <v>76</v>
      </c>
      <c r="Q83" s="48" t="s">
        <v>76</v>
      </c>
      <c r="R83" s="48" t="s">
        <v>76</v>
      </c>
      <c r="S83" s="48" t="s">
        <v>76</v>
      </c>
      <c r="T83" s="48" t="s">
        <v>76</v>
      </c>
      <c r="U83" s="48" t="s">
        <v>76</v>
      </c>
      <c r="V83" s="48" t="s">
        <v>76</v>
      </c>
      <c r="W83" s="48" t="s">
        <v>76</v>
      </c>
      <c r="X83" s="48" t="s">
        <v>76</v>
      </c>
      <c r="Y83" s="48" t="s">
        <v>76</v>
      </c>
      <c r="Z83" s="48" t="s">
        <v>76</v>
      </c>
      <c r="AA83" s="48" t="s">
        <v>76</v>
      </c>
      <c r="AB83" s="48" t="s">
        <v>76</v>
      </c>
      <c r="AC83" s="48" t="s">
        <v>76</v>
      </c>
      <c r="AD83" s="48" t="s">
        <v>76</v>
      </c>
      <c r="AE83" s="48" t="s">
        <v>76</v>
      </c>
      <c r="AF83" s="48" t="s">
        <v>76</v>
      </c>
      <c r="AG83" s="48" t="s">
        <v>76</v>
      </c>
      <c r="AH83" s="48" t="s">
        <v>76</v>
      </c>
      <c r="AI83" s="48" t="s">
        <v>76</v>
      </c>
      <c r="AJ83" s="48" t="s">
        <v>76</v>
      </c>
      <c r="AK83" s="48" t="s">
        <v>76</v>
      </c>
      <c r="AL83" s="42" t="s">
        <v>76</v>
      </c>
      <c r="AM83" s="42" t="s">
        <v>76</v>
      </c>
    </row>
    <row r="84" spans="1:39" s="25" customFormat="1" ht="76.5" customHeight="1">
      <c r="A84" s="96" t="s">
        <v>110</v>
      </c>
      <c r="B84" s="92" t="s">
        <v>168</v>
      </c>
      <c r="C84" s="93" t="s">
        <v>169</v>
      </c>
      <c r="D84" s="45" t="s">
        <v>71</v>
      </c>
      <c r="E84" s="42" t="s">
        <v>214</v>
      </c>
      <c r="F84" s="42" t="s">
        <v>193</v>
      </c>
      <c r="G84" s="42" t="s">
        <v>76</v>
      </c>
      <c r="H84" s="42" t="s">
        <v>76</v>
      </c>
      <c r="I84" s="43">
        <f>0.3425574/120%</f>
        <v>0.28546450000000001</v>
      </c>
      <c r="J84" s="42" t="s">
        <v>194</v>
      </c>
      <c r="K84" s="42" t="s">
        <v>194</v>
      </c>
      <c r="L84" s="42" t="s">
        <v>76</v>
      </c>
      <c r="M84" s="42">
        <v>2</v>
      </c>
      <c r="N84" s="42" t="s">
        <v>215</v>
      </c>
      <c r="O84" s="42" t="s">
        <v>216</v>
      </c>
      <c r="P84" s="42" t="s">
        <v>76</v>
      </c>
      <c r="Q84" s="42" t="s">
        <v>76</v>
      </c>
      <c r="R84" s="42" t="s">
        <v>76</v>
      </c>
      <c r="S84" s="43">
        <f>342557.4/120%/1000000</f>
        <v>0.28546450000000007</v>
      </c>
      <c r="T84" s="42" t="s">
        <v>217</v>
      </c>
      <c r="U84" s="98">
        <v>0.34255740000000001</v>
      </c>
      <c r="V84" s="42" t="s">
        <v>76</v>
      </c>
      <c r="W84" s="42">
        <v>1446594</v>
      </c>
      <c r="X84" s="42" t="s">
        <v>70</v>
      </c>
      <c r="Y84" s="99" t="s">
        <v>218</v>
      </c>
      <c r="Z84" s="99" t="s">
        <v>218</v>
      </c>
      <c r="AA84" s="42" t="s">
        <v>219</v>
      </c>
      <c r="AB84" s="42" t="s">
        <v>219</v>
      </c>
      <c r="AC84" s="42" t="s">
        <v>76</v>
      </c>
      <c r="AD84" s="42" t="s">
        <v>76</v>
      </c>
      <c r="AE84" s="42" t="s">
        <v>76</v>
      </c>
      <c r="AF84" s="42" t="s">
        <v>76</v>
      </c>
      <c r="AG84" s="42" t="s">
        <v>76</v>
      </c>
      <c r="AH84" s="42" t="s">
        <v>220</v>
      </c>
      <c r="AI84" s="42" t="s">
        <v>76</v>
      </c>
      <c r="AJ84" s="42" t="s">
        <v>76</v>
      </c>
      <c r="AK84" s="42" t="s">
        <v>221</v>
      </c>
      <c r="AL84" s="42" t="s">
        <v>76</v>
      </c>
      <c r="AM84" s="42" t="s">
        <v>76</v>
      </c>
    </row>
    <row r="85" spans="1:39" s="25" customFormat="1" ht="180" customHeight="1">
      <c r="A85" s="96" t="s">
        <v>110</v>
      </c>
      <c r="B85" s="92" t="s">
        <v>170</v>
      </c>
      <c r="C85" s="93" t="s">
        <v>171</v>
      </c>
      <c r="D85" s="45" t="s">
        <v>68</v>
      </c>
      <c r="E85" s="42" t="s">
        <v>222</v>
      </c>
      <c r="F85" s="42" t="s">
        <v>193</v>
      </c>
      <c r="G85" s="42" t="s">
        <v>76</v>
      </c>
      <c r="H85" s="42" t="s">
        <v>76</v>
      </c>
      <c r="I85" s="43">
        <v>3.0358350000000001</v>
      </c>
      <c r="J85" s="42" t="s">
        <v>69</v>
      </c>
      <c r="K85" s="42" t="s">
        <v>69</v>
      </c>
      <c r="L85" s="42" t="s">
        <v>76</v>
      </c>
      <c r="M85" s="42">
        <v>0</v>
      </c>
      <c r="N85" s="42" t="s">
        <v>76</v>
      </c>
      <c r="O85" s="43">
        <f>I85</f>
        <v>3.0358350000000001</v>
      </c>
      <c r="P85" s="42" t="s">
        <v>76</v>
      </c>
      <c r="Q85" s="42" t="s">
        <v>76</v>
      </c>
      <c r="R85" s="42" t="s">
        <v>76</v>
      </c>
      <c r="S85" s="43">
        <f>O85</f>
        <v>3.0358350000000001</v>
      </c>
      <c r="T85" s="42" t="s">
        <v>211</v>
      </c>
      <c r="U85" s="98">
        <f>S85</f>
        <v>3.0358350000000001</v>
      </c>
      <c r="V85" s="42" t="s">
        <v>76</v>
      </c>
      <c r="W85" s="42" t="s">
        <v>76</v>
      </c>
      <c r="X85" s="42" t="s">
        <v>76</v>
      </c>
      <c r="Y85" s="49" t="s">
        <v>223</v>
      </c>
      <c r="Z85" s="49" t="s">
        <v>223</v>
      </c>
      <c r="AA85" s="42" t="s">
        <v>224</v>
      </c>
      <c r="AB85" s="42" t="s">
        <v>224</v>
      </c>
      <c r="AC85" s="42" t="s">
        <v>206</v>
      </c>
      <c r="AD85" s="42" t="s">
        <v>207</v>
      </c>
      <c r="AE85" s="42" t="s">
        <v>76</v>
      </c>
      <c r="AF85" s="42" t="s">
        <v>76</v>
      </c>
      <c r="AG85" s="42" t="s">
        <v>76</v>
      </c>
      <c r="AH85" s="101">
        <v>44000</v>
      </c>
      <c r="AI85" s="42" t="s">
        <v>76</v>
      </c>
      <c r="AJ85" s="42" t="s">
        <v>76</v>
      </c>
      <c r="AK85" s="42" t="s">
        <v>225</v>
      </c>
      <c r="AL85" s="42" t="s">
        <v>76</v>
      </c>
      <c r="AM85" s="42" t="s">
        <v>76</v>
      </c>
    </row>
    <row r="86" spans="1:39" s="25" customFormat="1" ht="31.5">
      <c r="A86" s="52" t="s">
        <v>112</v>
      </c>
      <c r="B86" s="21" t="s">
        <v>113</v>
      </c>
      <c r="C86" s="27" t="s">
        <v>48</v>
      </c>
      <c r="D86" s="27" t="s">
        <v>48</v>
      </c>
      <c r="E86" s="27" t="s">
        <v>48</v>
      </c>
      <c r="F86" s="27" t="s">
        <v>48</v>
      </c>
      <c r="G86" s="27" t="s">
        <v>48</v>
      </c>
      <c r="H86" s="27" t="s">
        <v>48</v>
      </c>
      <c r="I86" s="27" t="s">
        <v>48</v>
      </c>
      <c r="J86" s="27" t="s">
        <v>48</v>
      </c>
      <c r="K86" s="27" t="s">
        <v>48</v>
      </c>
      <c r="L86" s="27" t="s">
        <v>48</v>
      </c>
      <c r="M86" s="27" t="s">
        <v>48</v>
      </c>
      <c r="N86" s="27" t="s">
        <v>48</v>
      </c>
      <c r="O86" s="27" t="s">
        <v>48</v>
      </c>
      <c r="P86" s="27" t="s">
        <v>48</v>
      </c>
      <c r="Q86" s="27" t="s">
        <v>48</v>
      </c>
      <c r="R86" s="27" t="s">
        <v>48</v>
      </c>
      <c r="S86" s="27" t="s">
        <v>48</v>
      </c>
      <c r="T86" s="27" t="s">
        <v>48</v>
      </c>
      <c r="U86" s="35" t="s">
        <v>48</v>
      </c>
      <c r="V86" s="27" t="s">
        <v>48</v>
      </c>
      <c r="W86" s="27" t="s">
        <v>48</v>
      </c>
      <c r="X86" s="27" t="s">
        <v>48</v>
      </c>
      <c r="Y86" s="27" t="s">
        <v>48</v>
      </c>
      <c r="Z86" s="27" t="s">
        <v>48</v>
      </c>
      <c r="AA86" s="27" t="s">
        <v>48</v>
      </c>
      <c r="AB86" s="27" t="s">
        <v>48</v>
      </c>
      <c r="AC86" s="27" t="s">
        <v>48</v>
      </c>
      <c r="AD86" s="27" t="s">
        <v>48</v>
      </c>
      <c r="AE86" s="27" t="s">
        <v>48</v>
      </c>
      <c r="AF86" s="27" t="s">
        <v>48</v>
      </c>
      <c r="AG86" s="27" t="s">
        <v>48</v>
      </c>
      <c r="AH86" s="27" t="s">
        <v>48</v>
      </c>
      <c r="AI86" s="27" t="s">
        <v>48</v>
      </c>
      <c r="AJ86" s="27" t="s">
        <v>48</v>
      </c>
      <c r="AK86" s="27" t="s">
        <v>48</v>
      </c>
      <c r="AL86" s="52" t="s">
        <v>48</v>
      </c>
      <c r="AM86" s="52" t="s">
        <v>48</v>
      </c>
    </row>
    <row r="87" spans="1:39" s="25" customFormat="1">
      <c r="A87" s="52" t="s">
        <v>114</v>
      </c>
      <c r="B87" s="21" t="s">
        <v>115</v>
      </c>
      <c r="C87" s="52" t="s">
        <v>48</v>
      </c>
      <c r="D87" s="52" t="s">
        <v>48</v>
      </c>
      <c r="E87" s="52" t="s">
        <v>48</v>
      </c>
      <c r="F87" s="52" t="s">
        <v>48</v>
      </c>
      <c r="G87" s="52" t="s">
        <v>48</v>
      </c>
      <c r="H87" s="52" t="s">
        <v>48</v>
      </c>
      <c r="I87" s="52" t="s">
        <v>48</v>
      </c>
      <c r="J87" s="52" t="s">
        <v>48</v>
      </c>
      <c r="K87" s="52" t="s">
        <v>48</v>
      </c>
      <c r="L87" s="52" t="s">
        <v>48</v>
      </c>
      <c r="M87" s="52" t="s">
        <v>48</v>
      </c>
      <c r="N87" s="52" t="s">
        <v>48</v>
      </c>
      <c r="O87" s="52" t="s">
        <v>48</v>
      </c>
      <c r="P87" s="52" t="s">
        <v>48</v>
      </c>
      <c r="Q87" s="52" t="s">
        <v>48</v>
      </c>
      <c r="R87" s="52" t="s">
        <v>48</v>
      </c>
      <c r="S87" s="52" t="s">
        <v>48</v>
      </c>
      <c r="T87" s="52" t="s">
        <v>48</v>
      </c>
      <c r="U87" s="37" t="s">
        <v>48</v>
      </c>
      <c r="V87" s="52" t="s">
        <v>48</v>
      </c>
      <c r="W87" s="52" t="s">
        <v>48</v>
      </c>
      <c r="X87" s="52" t="s">
        <v>48</v>
      </c>
      <c r="Y87" s="52" t="s">
        <v>48</v>
      </c>
      <c r="Z87" s="52" t="s">
        <v>48</v>
      </c>
      <c r="AA87" s="52" t="s">
        <v>48</v>
      </c>
      <c r="AB87" s="52" t="s">
        <v>48</v>
      </c>
      <c r="AC87" s="52" t="s">
        <v>48</v>
      </c>
      <c r="AD87" s="52" t="s">
        <v>48</v>
      </c>
      <c r="AE87" s="52" t="s">
        <v>48</v>
      </c>
      <c r="AF87" s="52" t="s">
        <v>48</v>
      </c>
      <c r="AG87" s="52" t="s">
        <v>48</v>
      </c>
      <c r="AH87" s="52" t="s">
        <v>48</v>
      </c>
      <c r="AI87" s="52" t="s">
        <v>48</v>
      </c>
      <c r="AJ87" s="52" t="s">
        <v>48</v>
      </c>
      <c r="AK87" s="52" t="s">
        <v>48</v>
      </c>
      <c r="AL87" s="52" t="s">
        <v>48</v>
      </c>
      <c r="AM87" s="52" t="s">
        <v>48</v>
      </c>
    </row>
    <row r="88" spans="1:39" s="25" customFormat="1" ht="31.5">
      <c r="A88" s="52" t="s">
        <v>116</v>
      </c>
      <c r="B88" s="21" t="s">
        <v>117</v>
      </c>
      <c r="C88" s="52" t="s">
        <v>48</v>
      </c>
      <c r="D88" s="52" t="s">
        <v>48</v>
      </c>
      <c r="E88" s="52" t="s">
        <v>48</v>
      </c>
      <c r="F88" s="52" t="s">
        <v>48</v>
      </c>
      <c r="G88" s="52" t="s">
        <v>48</v>
      </c>
      <c r="H88" s="52" t="s">
        <v>48</v>
      </c>
      <c r="I88" s="52" t="s">
        <v>48</v>
      </c>
      <c r="J88" s="52" t="s">
        <v>48</v>
      </c>
      <c r="K88" s="52" t="s">
        <v>48</v>
      </c>
      <c r="L88" s="52" t="s">
        <v>48</v>
      </c>
      <c r="M88" s="52" t="s">
        <v>48</v>
      </c>
      <c r="N88" s="52" t="s">
        <v>48</v>
      </c>
      <c r="O88" s="52" t="s">
        <v>48</v>
      </c>
      <c r="P88" s="52" t="s">
        <v>48</v>
      </c>
      <c r="Q88" s="52" t="s">
        <v>48</v>
      </c>
      <c r="R88" s="52" t="s">
        <v>48</v>
      </c>
      <c r="S88" s="52" t="s">
        <v>48</v>
      </c>
      <c r="T88" s="52" t="s">
        <v>48</v>
      </c>
      <c r="U88" s="37" t="s">
        <v>48</v>
      </c>
      <c r="V88" s="52" t="s">
        <v>48</v>
      </c>
      <c r="W88" s="52" t="s">
        <v>48</v>
      </c>
      <c r="X88" s="52" t="s">
        <v>48</v>
      </c>
      <c r="Y88" s="52" t="s">
        <v>48</v>
      </c>
      <c r="Z88" s="52" t="s">
        <v>48</v>
      </c>
      <c r="AA88" s="52" t="s">
        <v>48</v>
      </c>
      <c r="AB88" s="52" t="s">
        <v>48</v>
      </c>
      <c r="AC88" s="52" t="s">
        <v>48</v>
      </c>
      <c r="AD88" s="52" t="s">
        <v>48</v>
      </c>
      <c r="AE88" s="52" t="s">
        <v>48</v>
      </c>
      <c r="AF88" s="52" t="s">
        <v>48</v>
      </c>
      <c r="AG88" s="52" t="s">
        <v>48</v>
      </c>
      <c r="AH88" s="52" t="s">
        <v>48</v>
      </c>
      <c r="AI88" s="52" t="s">
        <v>48</v>
      </c>
      <c r="AJ88" s="52" t="s">
        <v>48</v>
      </c>
      <c r="AK88" s="52" t="s">
        <v>48</v>
      </c>
      <c r="AL88" s="52" t="s">
        <v>48</v>
      </c>
      <c r="AM88" s="52" t="s">
        <v>48</v>
      </c>
    </row>
    <row r="89" spans="1:39" s="25" customFormat="1" ht="31.5">
      <c r="A89" s="52" t="s">
        <v>118</v>
      </c>
      <c r="B89" s="21" t="s">
        <v>119</v>
      </c>
      <c r="C89" s="52" t="s">
        <v>48</v>
      </c>
      <c r="D89" s="52" t="s">
        <v>48</v>
      </c>
      <c r="E89" s="52" t="s">
        <v>48</v>
      </c>
      <c r="F89" s="52" t="s">
        <v>48</v>
      </c>
      <c r="G89" s="52" t="s">
        <v>48</v>
      </c>
      <c r="H89" s="52" t="s">
        <v>48</v>
      </c>
      <c r="I89" s="52" t="s">
        <v>48</v>
      </c>
      <c r="J89" s="52" t="s">
        <v>48</v>
      </c>
      <c r="K89" s="52" t="s">
        <v>48</v>
      </c>
      <c r="L89" s="52" t="s">
        <v>48</v>
      </c>
      <c r="M89" s="52" t="s">
        <v>48</v>
      </c>
      <c r="N89" s="52" t="s">
        <v>48</v>
      </c>
      <c r="O89" s="52" t="s">
        <v>48</v>
      </c>
      <c r="P89" s="52" t="s">
        <v>48</v>
      </c>
      <c r="Q89" s="52" t="s">
        <v>48</v>
      </c>
      <c r="R89" s="52" t="s">
        <v>48</v>
      </c>
      <c r="S89" s="52" t="s">
        <v>48</v>
      </c>
      <c r="T89" s="52" t="s">
        <v>48</v>
      </c>
      <c r="U89" s="37" t="s">
        <v>48</v>
      </c>
      <c r="V89" s="52" t="s">
        <v>48</v>
      </c>
      <c r="W89" s="52" t="s">
        <v>48</v>
      </c>
      <c r="X89" s="52" t="s">
        <v>48</v>
      </c>
      <c r="Y89" s="52" t="s">
        <v>48</v>
      </c>
      <c r="Z89" s="52" t="s">
        <v>48</v>
      </c>
      <c r="AA89" s="52" t="s">
        <v>48</v>
      </c>
      <c r="AB89" s="52" t="s">
        <v>48</v>
      </c>
      <c r="AC89" s="52" t="s">
        <v>48</v>
      </c>
      <c r="AD89" s="52" t="s">
        <v>48</v>
      </c>
      <c r="AE89" s="52" t="s">
        <v>48</v>
      </c>
      <c r="AF89" s="52" t="s">
        <v>48</v>
      </c>
      <c r="AG89" s="52" t="s">
        <v>48</v>
      </c>
      <c r="AH89" s="52" t="s">
        <v>48</v>
      </c>
      <c r="AI89" s="52" t="s">
        <v>48</v>
      </c>
      <c r="AJ89" s="52" t="s">
        <v>48</v>
      </c>
      <c r="AK89" s="52" t="s">
        <v>48</v>
      </c>
      <c r="AL89" s="52" t="s">
        <v>48</v>
      </c>
      <c r="AM89" s="52" t="s">
        <v>48</v>
      </c>
    </row>
    <row r="90" spans="1:39" s="25" customFormat="1" ht="31.5">
      <c r="A90" s="52" t="s">
        <v>120</v>
      </c>
      <c r="B90" s="21" t="s">
        <v>121</v>
      </c>
      <c r="C90" s="52" t="s">
        <v>48</v>
      </c>
      <c r="D90" s="52" t="s">
        <v>48</v>
      </c>
      <c r="E90" s="52" t="s">
        <v>48</v>
      </c>
      <c r="F90" s="52" t="s">
        <v>48</v>
      </c>
      <c r="G90" s="52" t="s">
        <v>48</v>
      </c>
      <c r="H90" s="52" t="s">
        <v>48</v>
      </c>
      <c r="I90" s="52" t="s">
        <v>48</v>
      </c>
      <c r="J90" s="52" t="s">
        <v>48</v>
      </c>
      <c r="K90" s="52" t="s">
        <v>48</v>
      </c>
      <c r="L90" s="52" t="s">
        <v>48</v>
      </c>
      <c r="M90" s="52" t="s">
        <v>48</v>
      </c>
      <c r="N90" s="52" t="s">
        <v>48</v>
      </c>
      <c r="O90" s="52" t="s">
        <v>48</v>
      </c>
      <c r="P90" s="52" t="s">
        <v>48</v>
      </c>
      <c r="Q90" s="52" t="s">
        <v>48</v>
      </c>
      <c r="R90" s="52" t="s">
        <v>48</v>
      </c>
      <c r="S90" s="52" t="s">
        <v>48</v>
      </c>
      <c r="T90" s="52" t="s">
        <v>48</v>
      </c>
      <c r="U90" s="37" t="s">
        <v>48</v>
      </c>
      <c r="V90" s="52" t="s">
        <v>48</v>
      </c>
      <c r="W90" s="52" t="s">
        <v>48</v>
      </c>
      <c r="X90" s="52" t="s">
        <v>48</v>
      </c>
      <c r="Y90" s="52" t="s">
        <v>48</v>
      </c>
      <c r="Z90" s="52" t="s">
        <v>48</v>
      </c>
      <c r="AA90" s="52" t="s">
        <v>48</v>
      </c>
      <c r="AB90" s="52" t="s">
        <v>48</v>
      </c>
      <c r="AC90" s="52" t="s">
        <v>48</v>
      </c>
      <c r="AD90" s="52" t="s">
        <v>48</v>
      </c>
      <c r="AE90" s="52" t="s">
        <v>48</v>
      </c>
      <c r="AF90" s="52" t="s">
        <v>48</v>
      </c>
      <c r="AG90" s="52" t="s">
        <v>48</v>
      </c>
      <c r="AH90" s="52" t="s">
        <v>48</v>
      </c>
      <c r="AI90" s="52" t="s">
        <v>48</v>
      </c>
      <c r="AJ90" s="52" t="s">
        <v>48</v>
      </c>
      <c r="AK90" s="52" t="s">
        <v>48</v>
      </c>
      <c r="AL90" s="52" t="s">
        <v>48</v>
      </c>
      <c r="AM90" s="52" t="s">
        <v>48</v>
      </c>
    </row>
    <row r="91" spans="1:39" s="25" customFormat="1" ht="31.5">
      <c r="A91" s="52" t="s">
        <v>122</v>
      </c>
      <c r="B91" s="21" t="s">
        <v>123</v>
      </c>
      <c r="C91" s="52" t="s">
        <v>48</v>
      </c>
      <c r="D91" s="52" t="s">
        <v>48</v>
      </c>
      <c r="E91" s="52" t="s">
        <v>48</v>
      </c>
      <c r="F91" s="52" t="s">
        <v>48</v>
      </c>
      <c r="G91" s="52" t="s">
        <v>48</v>
      </c>
      <c r="H91" s="52" t="s">
        <v>48</v>
      </c>
      <c r="I91" s="52" t="s">
        <v>48</v>
      </c>
      <c r="J91" s="52" t="s">
        <v>48</v>
      </c>
      <c r="K91" s="52" t="s">
        <v>48</v>
      </c>
      <c r="L91" s="52" t="s">
        <v>48</v>
      </c>
      <c r="M91" s="52" t="s">
        <v>48</v>
      </c>
      <c r="N91" s="52" t="s">
        <v>48</v>
      </c>
      <c r="O91" s="52" t="s">
        <v>48</v>
      </c>
      <c r="P91" s="52" t="s">
        <v>48</v>
      </c>
      <c r="Q91" s="52" t="s">
        <v>48</v>
      </c>
      <c r="R91" s="52" t="s">
        <v>48</v>
      </c>
      <c r="S91" s="52" t="s">
        <v>48</v>
      </c>
      <c r="T91" s="52" t="s">
        <v>48</v>
      </c>
      <c r="U91" s="37" t="s">
        <v>48</v>
      </c>
      <c r="V91" s="52" t="s">
        <v>48</v>
      </c>
      <c r="W91" s="52" t="s">
        <v>48</v>
      </c>
      <c r="X91" s="52" t="s">
        <v>48</v>
      </c>
      <c r="Y91" s="52" t="s">
        <v>48</v>
      </c>
      <c r="Z91" s="52" t="s">
        <v>48</v>
      </c>
      <c r="AA91" s="52" t="s">
        <v>48</v>
      </c>
      <c r="AB91" s="52" t="s">
        <v>48</v>
      </c>
      <c r="AC91" s="52" t="s">
        <v>48</v>
      </c>
      <c r="AD91" s="52" t="s">
        <v>48</v>
      </c>
      <c r="AE91" s="52" t="s">
        <v>48</v>
      </c>
      <c r="AF91" s="52" t="s">
        <v>48</v>
      </c>
      <c r="AG91" s="52" t="s">
        <v>48</v>
      </c>
      <c r="AH91" s="52" t="s">
        <v>48</v>
      </c>
      <c r="AI91" s="52" t="s">
        <v>48</v>
      </c>
      <c r="AJ91" s="52" t="s">
        <v>48</v>
      </c>
      <c r="AK91" s="52" t="s">
        <v>48</v>
      </c>
      <c r="AL91" s="52" t="s">
        <v>48</v>
      </c>
      <c r="AM91" s="52" t="s">
        <v>48</v>
      </c>
    </row>
    <row r="92" spans="1:39" s="25" customFormat="1" ht="31.5">
      <c r="A92" s="52" t="s">
        <v>124</v>
      </c>
      <c r="B92" s="21" t="s">
        <v>125</v>
      </c>
      <c r="C92" s="52" t="s">
        <v>48</v>
      </c>
      <c r="D92" s="52" t="s">
        <v>48</v>
      </c>
      <c r="E92" s="52" t="s">
        <v>48</v>
      </c>
      <c r="F92" s="52" t="s">
        <v>48</v>
      </c>
      <c r="G92" s="52" t="s">
        <v>48</v>
      </c>
      <c r="H92" s="52" t="s">
        <v>48</v>
      </c>
      <c r="I92" s="52" t="s">
        <v>48</v>
      </c>
      <c r="J92" s="52" t="s">
        <v>48</v>
      </c>
      <c r="K92" s="52" t="s">
        <v>48</v>
      </c>
      <c r="L92" s="52" t="s">
        <v>48</v>
      </c>
      <c r="M92" s="52" t="s">
        <v>48</v>
      </c>
      <c r="N92" s="52" t="s">
        <v>48</v>
      </c>
      <c r="O92" s="52" t="s">
        <v>48</v>
      </c>
      <c r="P92" s="52" t="s">
        <v>48</v>
      </c>
      <c r="Q92" s="52" t="s">
        <v>48</v>
      </c>
      <c r="R92" s="52" t="s">
        <v>48</v>
      </c>
      <c r="S92" s="52" t="s">
        <v>48</v>
      </c>
      <c r="T92" s="52" t="s">
        <v>48</v>
      </c>
      <c r="U92" s="37" t="s">
        <v>48</v>
      </c>
      <c r="V92" s="52" t="s">
        <v>48</v>
      </c>
      <c r="W92" s="52" t="s">
        <v>48</v>
      </c>
      <c r="X92" s="52" t="s">
        <v>48</v>
      </c>
      <c r="Y92" s="52" t="s">
        <v>48</v>
      </c>
      <c r="Z92" s="52" t="s">
        <v>48</v>
      </c>
      <c r="AA92" s="52" t="s">
        <v>48</v>
      </c>
      <c r="AB92" s="52" t="s">
        <v>48</v>
      </c>
      <c r="AC92" s="52" t="s">
        <v>48</v>
      </c>
      <c r="AD92" s="52" t="s">
        <v>48</v>
      </c>
      <c r="AE92" s="52" t="s">
        <v>48</v>
      </c>
      <c r="AF92" s="52" t="s">
        <v>48</v>
      </c>
      <c r="AG92" s="52" t="s">
        <v>48</v>
      </c>
      <c r="AH92" s="52" t="s">
        <v>48</v>
      </c>
      <c r="AI92" s="52" t="s">
        <v>48</v>
      </c>
      <c r="AJ92" s="52" t="s">
        <v>48</v>
      </c>
      <c r="AK92" s="52" t="s">
        <v>48</v>
      </c>
      <c r="AL92" s="52" t="s">
        <v>48</v>
      </c>
      <c r="AM92" s="52" t="s">
        <v>48</v>
      </c>
    </row>
    <row r="93" spans="1:39" s="25" customFormat="1" ht="47.25">
      <c r="A93" s="52" t="s">
        <v>126</v>
      </c>
      <c r="B93" s="21" t="s">
        <v>127</v>
      </c>
      <c r="C93" s="52" t="s">
        <v>48</v>
      </c>
      <c r="D93" s="52" t="s">
        <v>48</v>
      </c>
      <c r="E93" s="52" t="s">
        <v>48</v>
      </c>
      <c r="F93" s="52" t="s">
        <v>48</v>
      </c>
      <c r="G93" s="52" t="s">
        <v>48</v>
      </c>
      <c r="H93" s="52" t="s">
        <v>48</v>
      </c>
      <c r="I93" s="52" t="s">
        <v>48</v>
      </c>
      <c r="J93" s="52" t="s">
        <v>48</v>
      </c>
      <c r="K93" s="52" t="s">
        <v>48</v>
      </c>
      <c r="L93" s="52" t="s">
        <v>48</v>
      </c>
      <c r="M93" s="52" t="s">
        <v>48</v>
      </c>
      <c r="N93" s="52" t="s">
        <v>48</v>
      </c>
      <c r="O93" s="52" t="s">
        <v>48</v>
      </c>
      <c r="P93" s="52" t="s">
        <v>48</v>
      </c>
      <c r="Q93" s="52" t="s">
        <v>48</v>
      </c>
      <c r="R93" s="52" t="s">
        <v>48</v>
      </c>
      <c r="S93" s="52" t="s">
        <v>48</v>
      </c>
      <c r="T93" s="52" t="s">
        <v>48</v>
      </c>
      <c r="U93" s="37" t="s">
        <v>48</v>
      </c>
      <c r="V93" s="52" t="s">
        <v>48</v>
      </c>
      <c r="W93" s="52" t="s">
        <v>48</v>
      </c>
      <c r="X93" s="52" t="s">
        <v>48</v>
      </c>
      <c r="Y93" s="52" t="s">
        <v>48</v>
      </c>
      <c r="Z93" s="52" t="s">
        <v>48</v>
      </c>
      <c r="AA93" s="52" t="s">
        <v>48</v>
      </c>
      <c r="AB93" s="52" t="s">
        <v>48</v>
      </c>
      <c r="AC93" s="52" t="s">
        <v>48</v>
      </c>
      <c r="AD93" s="52" t="s">
        <v>48</v>
      </c>
      <c r="AE93" s="52" t="s">
        <v>48</v>
      </c>
      <c r="AF93" s="52" t="s">
        <v>48</v>
      </c>
      <c r="AG93" s="52" t="s">
        <v>48</v>
      </c>
      <c r="AH93" s="52" t="s">
        <v>48</v>
      </c>
      <c r="AI93" s="52" t="s">
        <v>48</v>
      </c>
      <c r="AJ93" s="52" t="s">
        <v>48</v>
      </c>
      <c r="AK93" s="52" t="s">
        <v>48</v>
      </c>
      <c r="AL93" s="52" t="s">
        <v>48</v>
      </c>
      <c r="AM93" s="52" t="s">
        <v>48</v>
      </c>
    </row>
    <row r="94" spans="1:39" s="25" customFormat="1" ht="41.25" customHeight="1">
      <c r="A94" s="52" t="s">
        <v>128</v>
      </c>
      <c r="B94" s="21" t="s">
        <v>129</v>
      </c>
      <c r="C94" s="52" t="s">
        <v>48</v>
      </c>
      <c r="D94" s="52" t="s">
        <v>48</v>
      </c>
      <c r="E94" s="52" t="s">
        <v>48</v>
      </c>
      <c r="F94" s="52" t="s">
        <v>48</v>
      </c>
      <c r="G94" s="52" t="s">
        <v>48</v>
      </c>
      <c r="H94" s="52" t="s">
        <v>48</v>
      </c>
      <c r="I94" s="52" t="s">
        <v>48</v>
      </c>
      <c r="J94" s="52" t="s">
        <v>48</v>
      </c>
      <c r="K94" s="52" t="s">
        <v>48</v>
      </c>
      <c r="L94" s="52" t="s">
        <v>48</v>
      </c>
      <c r="M94" s="52" t="s">
        <v>48</v>
      </c>
      <c r="N94" s="52" t="s">
        <v>48</v>
      </c>
      <c r="O94" s="52" t="s">
        <v>48</v>
      </c>
      <c r="P94" s="52" t="s">
        <v>48</v>
      </c>
      <c r="Q94" s="52" t="s">
        <v>48</v>
      </c>
      <c r="R94" s="52" t="s">
        <v>48</v>
      </c>
      <c r="S94" s="52" t="s">
        <v>48</v>
      </c>
      <c r="T94" s="52" t="s">
        <v>48</v>
      </c>
      <c r="U94" s="37" t="s">
        <v>48</v>
      </c>
      <c r="V94" s="52" t="s">
        <v>48</v>
      </c>
      <c r="W94" s="52" t="s">
        <v>48</v>
      </c>
      <c r="X94" s="52" t="s">
        <v>48</v>
      </c>
      <c r="Y94" s="52" t="s">
        <v>48</v>
      </c>
      <c r="Z94" s="52" t="s">
        <v>48</v>
      </c>
      <c r="AA94" s="52" t="s">
        <v>48</v>
      </c>
      <c r="AB94" s="52" t="s">
        <v>48</v>
      </c>
      <c r="AC94" s="52" t="s">
        <v>48</v>
      </c>
      <c r="AD94" s="52" t="s">
        <v>48</v>
      </c>
      <c r="AE94" s="52" t="s">
        <v>48</v>
      </c>
      <c r="AF94" s="52" t="s">
        <v>48</v>
      </c>
      <c r="AG94" s="52" t="s">
        <v>48</v>
      </c>
      <c r="AH94" s="52" t="s">
        <v>48</v>
      </c>
      <c r="AI94" s="52" t="s">
        <v>48</v>
      </c>
      <c r="AJ94" s="52" t="s">
        <v>48</v>
      </c>
      <c r="AK94" s="52" t="s">
        <v>48</v>
      </c>
      <c r="AL94" s="52" t="s">
        <v>48</v>
      </c>
      <c r="AM94" s="52" t="s">
        <v>48</v>
      </c>
    </row>
    <row r="95" spans="1:39" s="25" customFormat="1" ht="97.5" customHeight="1">
      <c r="A95" s="91" t="s">
        <v>128</v>
      </c>
      <c r="B95" s="92" t="s">
        <v>172</v>
      </c>
      <c r="C95" s="93" t="s">
        <v>173</v>
      </c>
      <c r="D95" s="48" t="s">
        <v>68</v>
      </c>
      <c r="E95" s="49" t="s">
        <v>245</v>
      </c>
      <c r="F95" s="42" t="s">
        <v>193</v>
      </c>
      <c r="G95" s="42" t="s">
        <v>76</v>
      </c>
      <c r="H95" s="42" t="s">
        <v>76</v>
      </c>
      <c r="I95" s="42" t="s">
        <v>76</v>
      </c>
      <c r="J95" s="42" t="s">
        <v>76</v>
      </c>
      <c r="K95" s="42" t="s">
        <v>76</v>
      </c>
      <c r="L95" s="42" t="s">
        <v>76</v>
      </c>
      <c r="M95" s="42" t="s">
        <v>76</v>
      </c>
      <c r="N95" s="42" t="s">
        <v>76</v>
      </c>
      <c r="O95" s="42" t="s">
        <v>76</v>
      </c>
      <c r="P95" s="42" t="s">
        <v>76</v>
      </c>
      <c r="Q95" s="42" t="s">
        <v>76</v>
      </c>
      <c r="R95" s="42" t="s">
        <v>76</v>
      </c>
      <c r="S95" s="42" t="s">
        <v>76</v>
      </c>
      <c r="T95" s="48" t="s">
        <v>250</v>
      </c>
      <c r="U95" s="51">
        <v>2.9809969999999999</v>
      </c>
      <c r="V95" s="42" t="s">
        <v>76</v>
      </c>
      <c r="W95" s="42" t="s">
        <v>76</v>
      </c>
      <c r="X95" s="42" t="s">
        <v>76</v>
      </c>
      <c r="Y95" s="42" t="s">
        <v>76</v>
      </c>
      <c r="Z95" s="42" t="s">
        <v>76</v>
      </c>
      <c r="AA95" s="42" t="s">
        <v>76</v>
      </c>
      <c r="AB95" s="42" t="s">
        <v>76</v>
      </c>
      <c r="AC95" s="42" t="s">
        <v>206</v>
      </c>
      <c r="AD95" s="42" t="s">
        <v>207</v>
      </c>
      <c r="AE95" s="42" t="s">
        <v>76</v>
      </c>
      <c r="AF95" s="42" t="s">
        <v>76</v>
      </c>
      <c r="AG95" s="42" t="s">
        <v>76</v>
      </c>
      <c r="AH95" s="97">
        <v>43998</v>
      </c>
      <c r="AI95" s="97">
        <v>44036</v>
      </c>
      <c r="AJ95" s="97">
        <v>44036</v>
      </c>
      <c r="AK95" s="97">
        <v>44036</v>
      </c>
      <c r="AL95" s="42" t="s">
        <v>76</v>
      </c>
      <c r="AM95" s="42" t="s">
        <v>76</v>
      </c>
    </row>
    <row r="96" spans="1:39" s="25" customFormat="1" ht="31.5">
      <c r="A96" s="52" t="s">
        <v>130</v>
      </c>
      <c r="B96" s="21" t="s">
        <v>131</v>
      </c>
      <c r="C96" s="52" t="s">
        <v>48</v>
      </c>
      <c r="D96" s="52" t="s">
        <v>48</v>
      </c>
      <c r="E96" s="52" t="s">
        <v>48</v>
      </c>
      <c r="F96" s="52" t="s">
        <v>48</v>
      </c>
      <c r="G96" s="52" t="s">
        <v>48</v>
      </c>
      <c r="H96" s="52" t="s">
        <v>48</v>
      </c>
      <c r="I96" s="52" t="s">
        <v>48</v>
      </c>
      <c r="J96" s="52" t="s">
        <v>48</v>
      </c>
      <c r="K96" s="52" t="s">
        <v>48</v>
      </c>
      <c r="L96" s="52" t="s">
        <v>48</v>
      </c>
      <c r="M96" s="52" t="s">
        <v>48</v>
      </c>
      <c r="N96" s="52" t="s">
        <v>48</v>
      </c>
      <c r="O96" s="52" t="s">
        <v>48</v>
      </c>
      <c r="P96" s="52" t="s">
        <v>48</v>
      </c>
      <c r="Q96" s="52" t="s">
        <v>48</v>
      </c>
      <c r="R96" s="52" t="s">
        <v>48</v>
      </c>
      <c r="S96" s="52" t="s">
        <v>48</v>
      </c>
      <c r="T96" s="52" t="s">
        <v>48</v>
      </c>
      <c r="U96" s="37" t="s">
        <v>48</v>
      </c>
      <c r="V96" s="52" t="s">
        <v>48</v>
      </c>
      <c r="W96" s="52" t="s">
        <v>48</v>
      </c>
      <c r="X96" s="52" t="s">
        <v>48</v>
      </c>
      <c r="Y96" s="52" t="s">
        <v>48</v>
      </c>
      <c r="Z96" s="52" t="s">
        <v>48</v>
      </c>
      <c r="AA96" s="52" t="s">
        <v>48</v>
      </c>
      <c r="AB96" s="52" t="s">
        <v>48</v>
      </c>
      <c r="AC96" s="52" t="s">
        <v>48</v>
      </c>
      <c r="AD96" s="52" t="s">
        <v>48</v>
      </c>
      <c r="AE96" s="52" t="s">
        <v>48</v>
      </c>
      <c r="AF96" s="52" t="s">
        <v>48</v>
      </c>
      <c r="AG96" s="52" t="s">
        <v>48</v>
      </c>
      <c r="AH96" s="52" t="s">
        <v>48</v>
      </c>
      <c r="AI96" s="52" t="s">
        <v>48</v>
      </c>
      <c r="AJ96" s="52" t="s">
        <v>48</v>
      </c>
      <c r="AK96" s="52" t="s">
        <v>48</v>
      </c>
      <c r="AL96" s="52" t="s">
        <v>48</v>
      </c>
      <c r="AM96" s="52" t="s">
        <v>48</v>
      </c>
    </row>
    <row r="97" spans="1:39" s="25" customFormat="1" ht="47.25">
      <c r="A97" s="52" t="s">
        <v>132</v>
      </c>
      <c r="B97" s="21" t="s">
        <v>133</v>
      </c>
      <c r="C97" s="52" t="s">
        <v>48</v>
      </c>
      <c r="D97" s="52" t="s">
        <v>48</v>
      </c>
      <c r="E97" s="52" t="s">
        <v>48</v>
      </c>
      <c r="F97" s="52" t="s">
        <v>48</v>
      </c>
      <c r="G97" s="52" t="s">
        <v>48</v>
      </c>
      <c r="H97" s="52" t="s">
        <v>48</v>
      </c>
      <c r="I97" s="52" t="s">
        <v>48</v>
      </c>
      <c r="J97" s="52" t="s">
        <v>48</v>
      </c>
      <c r="K97" s="52" t="s">
        <v>48</v>
      </c>
      <c r="L97" s="52" t="s">
        <v>48</v>
      </c>
      <c r="M97" s="52" t="s">
        <v>48</v>
      </c>
      <c r="N97" s="52" t="s">
        <v>48</v>
      </c>
      <c r="O97" s="52" t="s">
        <v>48</v>
      </c>
      <c r="P97" s="52" t="s">
        <v>48</v>
      </c>
      <c r="Q97" s="52" t="s">
        <v>48</v>
      </c>
      <c r="R97" s="52" t="s">
        <v>48</v>
      </c>
      <c r="S97" s="52" t="s">
        <v>48</v>
      </c>
      <c r="T97" s="52" t="s">
        <v>48</v>
      </c>
      <c r="U97" s="37" t="s">
        <v>48</v>
      </c>
      <c r="V97" s="52" t="s">
        <v>48</v>
      </c>
      <c r="W97" s="52" t="s">
        <v>48</v>
      </c>
      <c r="X97" s="52" t="s">
        <v>48</v>
      </c>
      <c r="Y97" s="52" t="s">
        <v>48</v>
      </c>
      <c r="Z97" s="52" t="s">
        <v>48</v>
      </c>
      <c r="AA97" s="52" t="s">
        <v>48</v>
      </c>
      <c r="AB97" s="52" t="s">
        <v>48</v>
      </c>
      <c r="AC97" s="52" t="s">
        <v>48</v>
      </c>
      <c r="AD97" s="52" t="s">
        <v>48</v>
      </c>
      <c r="AE97" s="52" t="s">
        <v>48</v>
      </c>
      <c r="AF97" s="52" t="s">
        <v>48</v>
      </c>
      <c r="AG97" s="52" t="s">
        <v>48</v>
      </c>
      <c r="AH97" s="52" t="s">
        <v>48</v>
      </c>
      <c r="AI97" s="52" t="s">
        <v>48</v>
      </c>
      <c r="AJ97" s="52" t="s">
        <v>48</v>
      </c>
      <c r="AK97" s="52" t="s">
        <v>48</v>
      </c>
      <c r="AL97" s="52" t="s">
        <v>48</v>
      </c>
      <c r="AM97" s="52" t="s">
        <v>48</v>
      </c>
    </row>
    <row r="98" spans="1:39" s="25" customFormat="1" ht="47.25">
      <c r="A98" s="52" t="s">
        <v>134</v>
      </c>
      <c r="B98" s="21" t="s">
        <v>135</v>
      </c>
      <c r="C98" s="52" t="s">
        <v>48</v>
      </c>
      <c r="D98" s="52" t="s">
        <v>48</v>
      </c>
      <c r="E98" s="52" t="s">
        <v>48</v>
      </c>
      <c r="F98" s="52" t="s">
        <v>48</v>
      </c>
      <c r="G98" s="52" t="s">
        <v>48</v>
      </c>
      <c r="H98" s="52" t="s">
        <v>48</v>
      </c>
      <c r="I98" s="52" t="s">
        <v>48</v>
      </c>
      <c r="J98" s="52" t="s">
        <v>48</v>
      </c>
      <c r="K98" s="52" t="s">
        <v>48</v>
      </c>
      <c r="L98" s="52" t="s">
        <v>48</v>
      </c>
      <c r="M98" s="52" t="s">
        <v>48</v>
      </c>
      <c r="N98" s="52" t="s">
        <v>48</v>
      </c>
      <c r="O98" s="52" t="s">
        <v>48</v>
      </c>
      <c r="P98" s="52" t="s">
        <v>48</v>
      </c>
      <c r="Q98" s="52" t="s">
        <v>48</v>
      </c>
      <c r="R98" s="52" t="s">
        <v>48</v>
      </c>
      <c r="S98" s="52" t="s">
        <v>48</v>
      </c>
      <c r="T98" s="52" t="s">
        <v>48</v>
      </c>
      <c r="U98" s="37" t="s">
        <v>48</v>
      </c>
      <c r="V98" s="52" t="s">
        <v>48</v>
      </c>
      <c r="W98" s="52" t="s">
        <v>48</v>
      </c>
      <c r="X98" s="52" t="s">
        <v>48</v>
      </c>
      <c r="Y98" s="52" t="s">
        <v>48</v>
      </c>
      <c r="Z98" s="52" t="s">
        <v>48</v>
      </c>
      <c r="AA98" s="52" t="s">
        <v>48</v>
      </c>
      <c r="AB98" s="52" t="s">
        <v>48</v>
      </c>
      <c r="AC98" s="52" t="s">
        <v>48</v>
      </c>
      <c r="AD98" s="52" t="s">
        <v>48</v>
      </c>
      <c r="AE98" s="52" t="s">
        <v>48</v>
      </c>
      <c r="AF98" s="52" t="s">
        <v>48</v>
      </c>
      <c r="AG98" s="52" t="s">
        <v>48</v>
      </c>
      <c r="AH98" s="52" t="s">
        <v>48</v>
      </c>
      <c r="AI98" s="52" t="s">
        <v>48</v>
      </c>
      <c r="AJ98" s="52" t="s">
        <v>48</v>
      </c>
      <c r="AK98" s="52" t="s">
        <v>48</v>
      </c>
      <c r="AL98" s="52" t="s">
        <v>48</v>
      </c>
      <c r="AM98" s="52" t="s">
        <v>48</v>
      </c>
    </row>
    <row r="99" spans="1:39" s="25" customFormat="1" ht="47.25">
      <c r="A99" s="52" t="s">
        <v>136</v>
      </c>
      <c r="B99" s="21" t="s">
        <v>137</v>
      </c>
      <c r="C99" s="52" t="s">
        <v>48</v>
      </c>
      <c r="D99" s="52" t="s">
        <v>48</v>
      </c>
      <c r="E99" s="52" t="s">
        <v>48</v>
      </c>
      <c r="F99" s="52" t="s">
        <v>48</v>
      </c>
      <c r="G99" s="52" t="s">
        <v>48</v>
      </c>
      <c r="H99" s="52" t="s">
        <v>48</v>
      </c>
      <c r="I99" s="52" t="s">
        <v>48</v>
      </c>
      <c r="J99" s="52" t="s">
        <v>48</v>
      </c>
      <c r="K99" s="52" t="s">
        <v>48</v>
      </c>
      <c r="L99" s="52" t="s">
        <v>48</v>
      </c>
      <c r="M99" s="52" t="s">
        <v>48</v>
      </c>
      <c r="N99" s="52" t="s">
        <v>48</v>
      </c>
      <c r="O99" s="52" t="s">
        <v>48</v>
      </c>
      <c r="P99" s="52" t="s">
        <v>48</v>
      </c>
      <c r="Q99" s="52" t="s">
        <v>48</v>
      </c>
      <c r="R99" s="52" t="s">
        <v>48</v>
      </c>
      <c r="S99" s="52" t="s">
        <v>48</v>
      </c>
      <c r="T99" s="52" t="s">
        <v>48</v>
      </c>
      <c r="U99" s="37" t="s">
        <v>48</v>
      </c>
      <c r="V99" s="52" t="s">
        <v>48</v>
      </c>
      <c r="W99" s="52" t="s">
        <v>48</v>
      </c>
      <c r="X99" s="52" t="s">
        <v>48</v>
      </c>
      <c r="Y99" s="52" t="s">
        <v>48</v>
      </c>
      <c r="Z99" s="52" t="s">
        <v>48</v>
      </c>
      <c r="AA99" s="52" t="s">
        <v>48</v>
      </c>
      <c r="AB99" s="52" t="s">
        <v>48</v>
      </c>
      <c r="AC99" s="52" t="s">
        <v>48</v>
      </c>
      <c r="AD99" s="52" t="s">
        <v>48</v>
      </c>
      <c r="AE99" s="52" t="s">
        <v>48</v>
      </c>
      <c r="AF99" s="52" t="s">
        <v>48</v>
      </c>
      <c r="AG99" s="52" t="s">
        <v>48</v>
      </c>
      <c r="AH99" s="52" t="s">
        <v>48</v>
      </c>
      <c r="AI99" s="52" t="s">
        <v>48</v>
      </c>
      <c r="AJ99" s="52" t="s">
        <v>48</v>
      </c>
      <c r="AK99" s="52" t="s">
        <v>48</v>
      </c>
      <c r="AL99" s="52" t="s">
        <v>48</v>
      </c>
      <c r="AM99" s="52" t="s">
        <v>48</v>
      </c>
    </row>
    <row r="100" spans="1:39" s="25" customFormat="1" ht="31.5">
      <c r="A100" s="52" t="s">
        <v>138</v>
      </c>
      <c r="B100" s="21" t="s">
        <v>139</v>
      </c>
      <c r="C100" s="52" t="s">
        <v>48</v>
      </c>
      <c r="D100" s="52" t="s">
        <v>48</v>
      </c>
      <c r="E100" s="52" t="s">
        <v>48</v>
      </c>
      <c r="F100" s="52" t="s">
        <v>48</v>
      </c>
      <c r="G100" s="52" t="s">
        <v>48</v>
      </c>
      <c r="H100" s="52" t="s">
        <v>48</v>
      </c>
      <c r="I100" s="52" t="s">
        <v>48</v>
      </c>
      <c r="J100" s="52" t="s">
        <v>48</v>
      </c>
      <c r="K100" s="52" t="s">
        <v>48</v>
      </c>
      <c r="L100" s="52" t="s">
        <v>48</v>
      </c>
      <c r="M100" s="52" t="s">
        <v>48</v>
      </c>
      <c r="N100" s="52" t="s">
        <v>48</v>
      </c>
      <c r="O100" s="52" t="s">
        <v>48</v>
      </c>
      <c r="P100" s="52" t="s">
        <v>48</v>
      </c>
      <c r="Q100" s="52" t="s">
        <v>48</v>
      </c>
      <c r="R100" s="52" t="s">
        <v>48</v>
      </c>
      <c r="S100" s="52" t="s">
        <v>48</v>
      </c>
      <c r="T100" s="52" t="s">
        <v>48</v>
      </c>
      <c r="U100" s="37" t="s">
        <v>48</v>
      </c>
      <c r="V100" s="52" t="s">
        <v>48</v>
      </c>
      <c r="W100" s="52" t="s">
        <v>48</v>
      </c>
      <c r="X100" s="52" t="s">
        <v>48</v>
      </c>
      <c r="Y100" s="52" t="s">
        <v>48</v>
      </c>
      <c r="Z100" s="52" t="s">
        <v>48</v>
      </c>
      <c r="AA100" s="52" t="s">
        <v>48</v>
      </c>
      <c r="AB100" s="52" t="s">
        <v>48</v>
      </c>
      <c r="AC100" s="52" t="s">
        <v>48</v>
      </c>
      <c r="AD100" s="52" t="s">
        <v>48</v>
      </c>
      <c r="AE100" s="52" t="s">
        <v>48</v>
      </c>
      <c r="AF100" s="52" t="s">
        <v>48</v>
      </c>
      <c r="AG100" s="52" t="s">
        <v>48</v>
      </c>
      <c r="AH100" s="52" t="s">
        <v>48</v>
      </c>
      <c r="AI100" s="52" t="s">
        <v>48</v>
      </c>
      <c r="AJ100" s="52" t="s">
        <v>48</v>
      </c>
      <c r="AK100" s="52" t="s">
        <v>48</v>
      </c>
      <c r="AL100" s="52" t="s">
        <v>48</v>
      </c>
      <c r="AM100" s="52" t="s">
        <v>48</v>
      </c>
    </row>
    <row r="101" spans="1:39" s="25" customFormat="1" ht="31.5">
      <c r="A101" s="52" t="s">
        <v>140</v>
      </c>
      <c r="B101" s="21" t="s">
        <v>58</v>
      </c>
      <c r="C101" s="52" t="s">
        <v>48</v>
      </c>
      <c r="D101" s="52" t="s">
        <v>48</v>
      </c>
      <c r="E101" s="52" t="s">
        <v>48</v>
      </c>
      <c r="F101" s="52" t="s">
        <v>48</v>
      </c>
      <c r="G101" s="52" t="s">
        <v>48</v>
      </c>
      <c r="H101" s="52" t="s">
        <v>48</v>
      </c>
      <c r="I101" s="52" t="s">
        <v>48</v>
      </c>
      <c r="J101" s="52" t="s">
        <v>48</v>
      </c>
      <c r="K101" s="52" t="s">
        <v>48</v>
      </c>
      <c r="L101" s="52" t="s">
        <v>48</v>
      </c>
      <c r="M101" s="52" t="s">
        <v>48</v>
      </c>
      <c r="N101" s="52" t="s">
        <v>48</v>
      </c>
      <c r="O101" s="52" t="s">
        <v>48</v>
      </c>
      <c r="P101" s="52" t="s">
        <v>48</v>
      </c>
      <c r="Q101" s="52" t="s">
        <v>48</v>
      </c>
      <c r="R101" s="52" t="s">
        <v>48</v>
      </c>
      <c r="S101" s="52" t="s">
        <v>48</v>
      </c>
      <c r="T101" s="52" t="s">
        <v>48</v>
      </c>
      <c r="U101" s="37" t="s">
        <v>48</v>
      </c>
      <c r="V101" s="52" t="s">
        <v>48</v>
      </c>
      <c r="W101" s="52" t="s">
        <v>48</v>
      </c>
      <c r="X101" s="52" t="s">
        <v>48</v>
      </c>
      <c r="Y101" s="52" t="s">
        <v>48</v>
      </c>
      <c r="Z101" s="52" t="s">
        <v>48</v>
      </c>
      <c r="AA101" s="52" t="s">
        <v>48</v>
      </c>
      <c r="AB101" s="52" t="s">
        <v>48</v>
      </c>
      <c r="AC101" s="52" t="s">
        <v>48</v>
      </c>
      <c r="AD101" s="52" t="s">
        <v>48</v>
      </c>
      <c r="AE101" s="52" t="s">
        <v>48</v>
      </c>
      <c r="AF101" s="52" t="s">
        <v>48</v>
      </c>
      <c r="AG101" s="52" t="s">
        <v>48</v>
      </c>
      <c r="AH101" s="52" t="s">
        <v>48</v>
      </c>
      <c r="AI101" s="52" t="s">
        <v>48</v>
      </c>
      <c r="AJ101" s="52" t="s">
        <v>48</v>
      </c>
      <c r="AK101" s="52" t="s">
        <v>48</v>
      </c>
      <c r="AL101" s="52" t="s">
        <v>48</v>
      </c>
      <c r="AM101" s="52" t="s">
        <v>48</v>
      </c>
    </row>
    <row r="102" spans="1:39" s="25" customFormat="1" ht="33" customHeight="1">
      <c r="A102" s="52" t="s">
        <v>141</v>
      </c>
      <c r="B102" s="21" t="s">
        <v>142</v>
      </c>
      <c r="C102" s="52" t="s">
        <v>48</v>
      </c>
      <c r="D102" s="52" t="s">
        <v>48</v>
      </c>
      <c r="E102" s="52" t="s">
        <v>48</v>
      </c>
      <c r="F102" s="52" t="s">
        <v>48</v>
      </c>
      <c r="G102" s="52" t="s">
        <v>48</v>
      </c>
      <c r="H102" s="52" t="s">
        <v>48</v>
      </c>
      <c r="I102" s="52" t="s">
        <v>48</v>
      </c>
      <c r="J102" s="52" t="s">
        <v>48</v>
      </c>
      <c r="K102" s="52" t="s">
        <v>48</v>
      </c>
      <c r="L102" s="52" t="s">
        <v>48</v>
      </c>
      <c r="M102" s="52" t="s">
        <v>48</v>
      </c>
      <c r="N102" s="52" t="s">
        <v>48</v>
      </c>
      <c r="O102" s="52" t="s">
        <v>48</v>
      </c>
      <c r="P102" s="52" t="s">
        <v>48</v>
      </c>
      <c r="Q102" s="52" t="s">
        <v>48</v>
      </c>
      <c r="R102" s="52" t="s">
        <v>48</v>
      </c>
      <c r="S102" s="52" t="s">
        <v>48</v>
      </c>
      <c r="T102" s="52" t="s">
        <v>48</v>
      </c>
      <c r="U102" s="37" t="s">
        <v>48</v>
      </c>
      <c r="V102" s="52" t="s">
        <v>48</v>
      </c>
      <c r="W102" s="52" t="s">
        <v>48</v>
      </c>
      <c r="X102" s="52" t="s">
        <v>48</v>
      </c>
      <c r="Y102" s="52" t="s">
        <v>48</v>
      </c>
      <c r="Z102" s="52" t="s">
        <v>48</v>
      </c>
      <c r="AA102" s="52" t="s">
        <v>48</v>
      </c>
      <c r="AB102" s="52" t="s">
        <v>48</v>
      </c>
      <c r="AC102" s="52" t="s">
        <v>48</v>
      </c>
      <c r="AD102" s="52" t="s">
        <v>48</v>
      </c>
      <c r="AE102" s="52" t="s">
        <v>48</v>
      </c>
      <c r="AF102" s="52" t="s">
        <v>48</v>
      </c>
      <c r="AG102" s="52" t="s">
        <v>48</v>
      </c>
      <c r="AH102" s="52" t="s">
        <v>48</v>
      </c>
      <c r="AI102" s="52" t="s">
        <v>48</v>
      </c>
      <c r="AJ102" s="52" t="s">
        <v>48</v>
      </c>
      <c r="AK102" s="52" t="s">
        <v>48</v>
      </c>
      <c r="AL102" s="52" t="s">
        <v>48</v>
      </c>
      <c r="AM102" s="52" t="s">
        <v>48</v>
      </c>
    </row>
    <row r="103" spans="1:39" s="28" customFormat="1" ht="53.25" customHeight="1" outlineLevel="1">
      <c r="A103" s="91" t="s">
        <v>141</v>
      </c>
      <c r="B103" s="92" t="s">
        <v>174</v>
      </c>
      <c r="C103" s="93" t="s">
        <v>175</v>
      </c>
      <c r="D103" s="52" t="s">
        <v>48</v>
      </c>
      <c r="E103" s="52" t="s">
        <v>48</v>
      </c>
      <c r="F103" s="52" t="s">
        <v>48</v>
      </c>
      <c r="G103" s="52" t="s">
        <v>48</v>
      </c>
      <c r="H103" s="52" t="s">
        <v>48</v>
      </c>
      <c r="I103" s="52" t="s">
        <v>48</v>
      </c>
      <c r="J103" s="52" t="s">
        <v>48</v>
      </c>
      <c r="K103" s="52" t="s">
        <v>48</v>
      </c>
      <c r="L103" s="52" t="s">
        <v>48</v>
      </c>
      <c r="M103" s="52" t="s">
        <v>48</v>
      </c>
      <c r="N103" s="52" t="s">
        <v>48</v>
      </c>
      <c r="O103" s="52" t="s">
        <v>48</v>
      </c>
      <c r="P103" s="52" t="s">
        <v>48</v>
      </c>
      <c r="Q103" s="52" t="s">
        <v>48</v>
      </c>
      <c r="R103" s="52" t="s">
        <v>48</v>
      </c>
      <c r="S103" s="52" t="s">
        <v>48</v>
      </c>
      <c r="T103" s="52" t="s">
        <v>48</v>
      </c>
      <c r="U103" s="37" t="s">
        <v>48</v>
      </c>
      <c r="V103" s="52" t="s">
        <v>48</v>
      </c>
      <c r="W103" s="52" t="s">
        <v>48</v>
      </c>
      <c r="X103" s="52" t="s">
        <v>48</v>
      </c>
      <c r="Y103" s="52" t="s">
        <v>48</v>
      </c>
      <c r="Z103" s="52" t="s">
        <v>48</v>
      </c>
      <c r="AA103" s="52" t="s">
        <v>48</v>
      </c>
      <c r="AB103" s="52" t="s">
        <v>48</v>
      </c>
      <c r="AC103" s="52" t="s">
        <v>48</v>
      </c>
      <c r="AD103" s="52" t="s">
        <v>48</v>
      </c>
      <c r="AE103" s="52" t="s">
        <v>48</v>
      </c>
      <c r="AF103" s="52" t="s">
        <v>48</v>
      </c>
      <c r="AG103" s="52" t="s">
        <v>48</v>
      </c>
      <c r="AH103" s="52" t="s">
        <v>48</v>
      </c>
      <c r="AI103" s="52" t="s">
        <v>48</v>
      </c>
      <c r="AJ103" s="52" t="s">
        <v>48</v>
      </c>
      <c r="AK103" s="52" t="s">
        <v>48</v>
      </c>
      <c r="AL103" s="42" t="s">
        <v>76</v>
      </c>
      <c r="AM103" s="42" t="s">
        <v>76</v>
      </c>
    </row>
    <row r="104" spans="1:39" s="28" customFormat="1" ht="53.25" customHeight="1" outlineLevel="1">
      <c r="A104" s="91" t="s">
        <v>141</v>
      </c>
      <c r="B104" s="92" t="s">
        <v>176</v>
      </c>
      <c r="C104" s="93" t="s">
        <v>177</v>
      </c>
      <c r="D104" s="52" t="s">
        <v>48</v>
      </c>
      <c r="E104" s="52" t="s">
        <v>48</v>
      </c>
      <c r="F104" s="52" t="s">
        <v>48</v>
      </c>
      <c r="G104" s="52" t="s">
        <v>48</v>
      </c>
      <c r="H104" s="52" t="s">
        <v>48</v>
      </c>
      <c r="I104" s="52" t="s">
        <v>48</v>
      </c>
      <c r="J104" s="52" t="s">
        <v>48</v>
      </c>
      <c r="K104" s="52" t="s">
        <v>48</v>
      </c>
      <c r="L104" s="52" t="s">
        <v>48</v>
      </c>
      <c r="M104" s="52" t="s">
        <v>48</v>
      </c>
      <c r="N104" s="52" t="s">
        <v>48</v>
      </c>
      <c r="O104" s="52" t="s">
        <v>48</v>
      </c>
      <c r="P104" s="52" t="s">
        <v>48</v>
      </c>
      <c r="Q104" s="52" t="s">
        <v>48</v>
      </c>
      <c r="R104" s="52" t="s">
        <v>48</v>
      </c>
      <c r="S104" s="52" t="s">
        <v>48</v>
      </c>
      <c r="T104" s="52" t="s">
        <v>48</v>
      </c>
      <c r="U104" s="37" t="s">
        <v>48</v>
      </c>
      <c r="V104" s="52" t="s">
        <v>48</v>
      </c>
      <c r="W104" s="52" t="s">
        <v>48</v>
      </c>
      <c r="X104" s="52" t="s">
        <v>48</v>
      </c>
      <c r="Y104" s="52" t="s">
        <v>48</v>
      </c>
      <c r="Z104" s="52" t="s">
        <v>48</v>
      </c>
      <c r="AA104" s="52" t="s">
        <v>48</v>
      </c>
      <c r="AB104" s="52" t="s">
        <v>48</v>
      </c>
      <c r="AC104" s="52" t="s">
        <v>48</v>
      </c>
      <c r="AD104" s="52" t="s">
        <v>48</v>
      </c>
      <c r="AE104" s="52" t="s">
        <v>48</v>
      </c>
      <c r="AF104" s="52" t="s">
        <v>48</v>
      </c>
      <c r="AG104" s="52" t="s">
        <v>48</v>
      </c>
      <c r="AH104" s="52" t="s">
        <v>48</v>
      </c>
      <c r="AI104" s="52" t="s">
        <v>48</v>
      </c>
      <c r="AJ104" s="52" t="s">
        <v>48</v>
      </c>
      <c r="AK104" s="52" t="s">
        <v>48</v>
      </c>
      <c r="AL104" s="42" t="s">
        <v>76</v>
      </c>
      <c r="AM104" s="42" t="s">
        <v>76</v>
      </c>
    </row>
    <row r="105" spans="1:39" s="28" customFormat="1" ht="198.75" customHeight="1">
      <c r="A105" s="91" t="s">
        <v>141</v>
      </c>
      <c r="B105" s="92" t="s">
        <v>178</v>
      </c>
      <c r="C105" s="93" t="s">
        <v>179</v>
      </c>
      <c r="D105" s="45" t="s">
        <v>71</v>
      </c>
      <c r="E105" s="42" t="s">
        <v>226</v>
      </c>
      <c r="F105" s="42" t="s">
        <v>193</v>
      </c>
      <c r="G105" s="42" t="s">
        <v>76</v>
      </c>
      <c r="H105" s="42" t="s">
        <v>76</v>
      </c>
      <c r="I105" s="98">
        <v>1.6759329999999999</v>
      </c>
      <c r="J105" s="42" t="s">
        <v>69</v>
      </c>
      <c r="K105" s="42" t="s">
        <v>69</v>
      </c>
      <c r="L105" s="42" t="s">
        <v>76</v>
      </c>
      <c r="M105" s="42">
        <v>1</v>
      </c>
      <c r="N105" s="42" t="s">
        <v>227</v>
      </c>
      <c r="O105" s="42">
        <v>1.6759329999999999</v>
      </c>
      <c r="P105" s="42" t="s">
        <v>76</v>
      </c>
      <c r="Q105" s="42" t="s">
        <v>76</v>
      </c>
      <c r="R105" s="42" t="s">
        <v>76</v>
      </c>
      <c r="S105" s="98">
        <v>1.6759329999999999</v>
      </c>
      <c r="T105" s="42" t="s">
        <v>227</v>
      </c>
      <c r="U105" s="98">
        <v>1.6759329999999999</v>
      </c>
      <c r="V105" s="42" t="s">
        <v>76</v>
      </c>
      <c r="W105" s="42" t="s">
        <v>76</v>
      </c>
      <c r="X105" s="42" t="s">
        <v>76</v>
      </c>
      <c r="Y105" s="99" t="s">
        <v>228</v>
      </c>
      <c r="Z105" s="99" t="s">
        <v>228</v>
      </c>
      <c r="AA105" s="42" t="s">
        <v>229</v>
      </c>
      <c r="AB105" s="42" t="s">
        <v>229</v>
      </c>
      <c r="AC105" s="42" t="s">
        <v>230</v>
      </c>
      <c r="AD105" s="42" t="s">
        <v>207</v>
      </c>
      <c r="AE105" s="42" t="s">
        <v>76</v>
      </c>
      <c r="AF105" s="42" t="s">
        <v>76</v>
      </c>
      <c r="AG105" s="42" t="s">
        <v>76</v>
      </c>
      <c r="AH105" s="42" t="s">
        <v>231</v>
      </c>
      <c r="AI105" s="42" t="s">
        <v>254</v>
      </c>
      <c r="AJ105" s="42" t="s">
        <v>254</v>
      </c>
      <c r="AK105" s="42" t="s">
        <v>254</v>
      </c>
      <c r="AL105" s="42" t="s">
        <v>76</v>
      </c>
      <c r="AM105" s="42" t="s">
        <v>76</v>
      </c>
    </row>
    <row r="106" spans="1:39" s="28" customFormat="1" ht="53.25" customHeight="1">
      <c r="A106" s="91" t="s">
        <v>141</v>
      </c>
      <c r="B106" s="92" t="s">
        <v>180</v>
      </c>
      <c r="C106" s="93" t="s">
        <v>181</v>
      </c>
      <c r="D106" s="45" t="s">
        <v>71</v>
      </c>
      <c r="E106" s="50" t="s">
        <v>272</v>
      </c>
      <c r="F106" s="42" t="s">
        <v>193</v>
      </c>
      <c r="G106" s="42" t="s">
        <v>76</v>
      </c>
      <c r="H106" s="42" t="s">
        <v>76</v>
      </c>
      <c r="I106" s="42" t="s">
        <v>76</v>
      </c>
      <c r="J106" s="42" t="s">
        <v>76</v>
      </c>
      <c r="K106" s="42" t="s">
        <v>76</v>
      </c>
      <c r="L106" s="42" t="s">
        <v>76</v>
      </c>
      <c r="M106" s="42" t="s">
        <v>76</v>
      </c>
      <c r="N106" s="42" t="s">
        <v>76</v>
      </c>
      <c r="O106" s="42" t="s">
        <v>76</v>
      </c>
      <c r="P106" s="42" t="s">
        <v>76</v>
      </c>
      <c r="Q106" s="42" t="s">
        <v>76</v>
      </c>
      <c r="R106" s="42" t="s">
        <v>76</v>
      </c>
      <c r="S106" s="42" t="s">
        <v>76</v>
      </c>
      <c r="T106" s="42" t="s">
        <v>253</v>
      </c>
      <c r="U106" s="83">
        <v>5.5E-2</v>
      </c>
      <c r="V106" s="42" t="s">
        <v>76</v>
      </c>
      <c r="W106" s="42" t="s">
        <v>76</v>
      </c>
      <c r="X106" s="42" t="s">
        <v>76</v>
      </c>
      <c r="Y106" s="42" t="s">
        <v>76</v>
      </c>
      <c r="Z106" s="42" t="s">
        <v>76</v>
      </c>
      <c r="AA106" s="42" t="s">
        <v>76</v>
      </c>
      <c r="AB106" s="42" t="s">
        <v>76</v>
      </c>
      <c r="AC106" s="42" t="s">
        <v>76</v>
      </c>
      <c r="AD106" s="42" t="s">
        <v>76</v>
      </c>
      <c r="AE106" s="42" t="s">
        <v>76</v>
      </c>
      <c r="AF106" s="42" t="s">
        <v>76</v>
      </c>
      <c r="AG106" s="42" t="s">
        <v>76</v>
      </c>
      <c r="AH106" s="101">
        <v>43976</v>
      </c>
      <c r="AI106" s="47">
        <v>43983</v>
      </c>
      <c r="AJ106" s="47">
        <v>43983</v>
      </c>
      <c r="AK106" s="47">
        <v>43983</v>
      </c>
      <c r="AL106" s="42" t="s">
        <v>76</v>
      </c>
      <c r="AM106" s="42" t="s">
        <v>76</v>
      </c>
    </row>
    <row r="107" spans="1:39" s="28" customFormat="1" ht="129" customHeight="1">
      <c r="A107" s="91" t="s">
        <v>141</v>
      </c>
      <c r="B107" s="92" t="s">
        <v>182</v>
      </c>
      <c r="C107" s="93" t="s">
        <v>183</v>
      </c>
      <c r="D107" s="45" t="s">
        <v>273</v>
      </c>
      <c r="E107" s="42" t="s">
        <v>246</v>
      </c>
      <c r="F107" s="42" t="s">
        <v>193</v>
      </c>
      <c r="G107" s="42" t="s">
        <v>76</v>
      </c>
      <c r="H107" s="42" t="s">
        <v>76</v>
      </c>
      <c r="I107" s="102">
        <v>0.11809500000000001</v>
      </c>
      <c r="J107" s="42" t="s">
        <v>76</v>
      </c>
      <c r="K107" s="42" t="s">
        <v>247</v>
      </c>
      <c r="L107" s="42" t="s">
        <v>76</v>
      </c>
      <c r="M107" s="42">
        <v>1</v>
      </c>
      <c r="N107" s="42" t="s">
        <v>76</v>
      </c>
      <c r="O107" s="102">
        <v>0.11809500000000001</v>
      </c>
      <c r="P107" s="42" t="s">
        <v>248</v>
      </c>
      <c r="Q107" s="42" t="s">
        <v>76</v>
      </c>
      <c r="R107" s="42" t="s">
        <v>76</v>
      </c>
      <c r="S107" s="42" t="s">
        <v>76</v>
      </c>
      <c r="T107" s="42" t="s">
        <v>76</v>
      </c>
      <c r="U107" s="43">
        <v>0.11809500000000001</v>
      </c>
      <c r="V107" s="42" t="s">
        <v>76</v>
      </c>
      <c r="W107" s="42" t="s">
        <v>76</v>
      </c>
      <c r="X107" s="42" t="s">
        <v>76</v>
      </c>
      <c r="Y107" s="42" t="s">
        <v>76</v>
      </c>
      <c r="Z107" s="42" t="s">
        <v>76</v>
      </c>
      <c r="AA107" s="42" t="s">
        <v>76</v>
      </c>
      <c r="AB107" s="42" t="s">
        <v>76</v>
      </c>
      <c r="AC107" s="42" t="s">
        <v>76</v>
      </c>
      <c r="AD107" s="42" t="s">
        <v>76</v>
      </c>
      <c r="AE107" s="42" t="s">
        <v>76</v>
      </c>
      <c r="AF107" s="42" t="s">
        <v>76</v>
      </c>
      <c r="AG107" s="42" t="s">
        <v>76</v>
      </c>
      <c r="AH107" s="101">
        <v>43843</v>
      </c>
      <c r="AI107" s="101">
        <v>43900</v>
      </c>
      <c r="AJ107" s="101">
        <v>43900</v>
      </c>
      <c r="AK107" s="101">
        <v>43900</v>
      </c>
      <c r="AL107" s="42" t="s">
        <v>76</v>
      </c>
      <c r="AM107" s="42" t="s">
        <v>76</v>
      </c>
    </row>
    <row r="108" spans="1:39" s="28" customFormat="1" ht="155.25" customHeight="1">
      <c r="A108" s="91" t="s">
        <v>141</v>
      </c>
      <c r="B108" s="92" t="s">
        <v>184</v>
      </c>
      <c r="C108" s="93" t="s">
        <v>185</v>
      </c>
      <c r="D108" s="45" t="s">
        <v>71</v>
      </c>
      <c r="E108" s="42" t="s">
        <v>233</v>
      </c>
      <c r="F108" s="42" t="s">
        <v>193</v>
      </c>
      <c r="G108" s="42" t="s">
        <v>76</v>
      </c>
      <c r="H108" s="42" t="s">
        <v>76</v>
      </c>
      <c r="I108" s="43">
        <f>351250.56/120%/1000000</f>
        <v>0.29270879999999999</v>
      </c>
      <c r="J108" s="42" t="s">
        <v>194</v>
      </c>
      <c r="K108" s="42" t="s">
        <v>194</v>
      </c>
      <c r="L108" s="42" t="s">
        <v>76</v>
      </c>
      <c r="M108" s="42">
        <v>6</v>
      </c>
      <c r="N108" s="42" t="s">
        <v>234</v>
      </c>
      <c r="O108" s="42" t="s">
        <v>235</v>
      </c>
      <c r="P108" s="42" t="s">
        <v>76</v>
      </c>
      <c r="Q108" s="42" t="s">
        <v>76</v>
      </c>
      <c r="R108" s="42" t="s">
        <v>76</v>
      </c>
      <c r="S108" s="43">
        <f>351250.56/120%/1000000</f>
        <v>0.29270879999999999</v>
      </c>
      <c r="T108" s="42" t="s">
        <v>236</v>
      </c>
      <c r="U108" s="43">
        <f>S108*1.2</f>
        <v>0.35125055999999999</v>
      </c>
      <c r="V108" s="42" t="s">
        <v>76</v>
      </c>
      <c r="W108" s="42">
        <v>3615</v>
      </c>
      <c r="X108" s="42" t="s">
        <v>237</v>
      </c>
      <c r="Y108" s="99" t="s">
        <v>238</v>
      </c>
      <c r="Z108" s="99" t="s">
        <v>238</v>
      </c>
      <c r="AA108" s="42" t="s">
        <v>239</v>
      </c>
      <c r="AB108" s="42" t="s">
        <v>239</v>
      </c>
      <c r="AC108" s="42" t="s">
        <v>76</v>
      </c>
      <c r="AD108" s="42" t="s">
        <v>76</v>
      </c>
      <c r="AE108" s="42" t="s">
        <v>76</v>
      </c>
      <c r="AF108" s="42" t="s">
        <v>76</v>
      </c>
      <c r="AG108" s="42" t="s">
        <v>76</v>
      </c>
      <c r="AH108" s="42" t="s">
        <v>240</v>
      </c>
      <c r="AI108" s="42" t="s">
        <v>241</v>
      </c>
      <c r="AJ108" s="42" t="s">
        <v>241</v>
      </c>
      <c r="AK108" s="42" t="s">
        <v>241</v>
      </c>
      <c r="AL108" s="42" t="s">
        <v>76</v>
      </c>
      <c r="AM108" s="42" t="s">
        <v>76</v>
      </c>
    </row>
    <row r="109" spans="1:39" s="28" customFormat="1" ht="118.5" customHeight="1">
      <c r="A109" s="91" t="s">
        <v>141</v>
      </c>
      <c r="B109" s="92" t="s">
        <v>186</v>
      </c>
      <c r="C109" s="93" t="s">
        <v>187</v>
      </c>
      <c r="D109" s="45" t="s">
        <v>71</v>
      </c>
      <c r="E109" s="45" t="s">
        <v>242</v>
      </c>
      <c r="F109" s="42" t="s">
        <v>193</v>
      </c>
      <c r="G109" s="42" t="s">
        <v>76</v>
      </c>
      <c r="H109" s="31" t="s">
        <v>243</v>
      </c>
      <c r="I109" s="83">
        <v>0.35</v>
      </c>
      <c r="J109" s="42" t="s">
        <v>76</v>
      </c>
      <c r="K109" s="42" t="s">
        <v>76</v>
      </c>
      <c r="L109" s="42" t="s">
        <v>76</v>
      </c>
      <c r="M109" s="42" t="s">
        <v>76</v>
      </c>
      <c r="N109" s="42" t="s">
        <v>76</v>
      </c>
      <c r="O109" s="42" t="s">
        <v>76</v>
      </c>
      <c r="P109" s="42" t="s">
        <v>76</v>
      </c>
      <c r="Q109" s="42" t="s">
        <v>76</v>
      </c>
      <c r="R109" s="42" t="s">
        <v>76</v>
      </c>
      <c r="S109" s="83">
        <v>0.35</v>
      </c>
      <c r="T109" s="31" t="s">
        <v>244</v>
      </c>
      <c r="U109" s="83">
        <f>S109</f>
        <v>0.35</v>
      </c>
      <c r="V109" s="42" t="s">
        <v>76</v>
      </c>
      <c r="W109" s="42" t="s">
        <v>76</v>
      </c>
      <c r="X109" s="42" t="s">
        <v>76</v>
      </c>
      <c r="Y109" s="42" t="s">
        <v>76</v>
      </c>
      <c r="Z109" s="42" t="s">
        <v>76</v>
      </c>
      <c r="AA109" s="42" t="s">
        <v>76</v>
      </c>
      <c r="AB109" s="42" t="s">
        <v>76</v>
      </c>
      <c r="AC109" s="42" t="s">
        <v>206</v>
      </c>
      <c r="AD109" s="42" t="s">
        <v>207</v>
      </c>
      <c r="AE109" s="42" t="s">
        <v>76</v>
      </c>
      <c r="AF109" s="42" t="s">
        <v>76</v>
      </c>
      <c r="AG109" s="42" t="s">
        <v>76</v>
      </c>
      <c r="AH109" s="47">
        <v>43906</v>
      </c>
      <c r="AI109" s="47">
        <v>43966</v>
      </c>
      <c r="AJ109" s="47">
        <v>43966</v>
      </c>
      <c r="AK109" s="47">
        <v>43966</v>
      </c>
      <c r="AL109" s="42" t="s">
        <v>76</v>
      </c>
      <c r="AM109" s="42" t="s">
        <v>76</v>
      </c>
    </row>
    <row r="110" spans="1:39" s="28" customFormat="1" ht="128.25" customHeight="1">
      <c r="A110" s="91" t="s">
        <v>141</v>
      </c>
      <c r="B110" s="92" t="s">
        <v>188</v>
      </c>
      <c r="C110" s="93" t="s">
        <v>189</v>
      </c>
      <c r="D110" s="45" t="s">
        <v>273</v>
      </c>
      <c r="E110" s="42" t="s">
        <v>249</v>
      </c>
      <c r="F110" s="42" t="s">
        <v>193</v>
      </c>
      <c r="G110" s="42" t="s">
        <v>76</v>
      </c>
      <c r="H110" s="42" t="s">
        <v>76</v>
      </c>
      <c r="I110" s="83">
        <v>9.8071000000000005E-2</v>
      </c>
      <c r="J110" s="42" t="s">
        <v>76</v>
      </c>
      <c r="K110" s="42" t="s">
        <v>247</v>
      </c>
      <c r="L110" s="42" t="s">
        <v>76</v>
      </c>
      <c r="M110" s="42">
        <v>1</v>
      </c>
      <c r="N110" s="42" t="s">
        <v>76</v>
      </c>
      <c r="O110" s="83">
        <v>9.8071000000000005E-2</v>
      </c>
      <c r="P110" s="42" t="s">
        <v>248</v>
      </c>
      <c r="Q110" s="42" t="s">
        <v>76</v>
      </c>
      <c r="R110" s="42" t="s">
        <v>76</v>
      </c>
      <c r="S110" s="42" t="s">
        <v>76</v>
      </c>
      <c r="T110" s="42" t="s">
        <v>76</v>
      </c>
      <c r="U110" s="83">
        <v>9.8071000000000005E-2</v>
      </c>
      <c r="V110" s="42" t="s">
        <v>76</v>
      </c>
      <c r="W110" s="42" t="s">
        <v>76</v>
      </c>
      <c r="X110" s="42" t="s">
        <v>76</v>
      </c>
      <c r="Y110" s="42" t="s">
        <v>76</v>
      </c>
      <c r="Z110" s="42" t="s">
        <v>76</v>
      </c>
      <c r="AA110" s="42" t="s">
        <v>76</v>
      </c>
      <c r="AB110" s="42" t="s">
        <v>76</v>
      </c>
      <c r="AC110" s="42" t="s">
        <v>76</v>
      </c>
      <c r="AD110" s="42" t="s">
        <v>76</v>
      </c>
      <c r="AE110" s="42" t="s">
        <v>76</v>
      </c>
      <c r="AF110" s="42" t="s">
        <v>76</v>
      </c>
      <c r="AG110" s="42" t="s">
        <v>76</v>
      </c>
      <c r="AH110" s="101">
        <v>44109</v>
      </c>
      <c r="AI110" s="47">
        <v>44118</v>
      </c>
      <c r="AJ110" s="47">
        <v>44118</v>
      </c>
      <c r="AK110" s="47">
        <v>44118</v>
      </c>
      <c r="AL110" s="42" t="s">
        <v>76</v>
      </c>
      <c r="AM110" s="42" t="s">
        <v>76</v>
      </c>
    </row>
    <row r="111" spans="1:39" s="29" customFormat="1" ht="53.25" customHeight="1">
      <c r="A111" s="91" t="s">
        <v>141</v>
      </c>
      <c r="B111" s="92" t="s">
        <v>190</v>
      </c>
      <c r="C111" s="93" t="s">
        <v>191</v>
      </c>
      <c r="D111" s="45" t="s">
        <v>71</v>
      </c>
      <c r="E111" s="32" t="s">
        <v>251</v>
      </c>
      <c r="F111" s="42" t="s">
        <v>193</v>
      </c>
      <c r="G111" s="42" t="s">
        <v>76</v>
      </c>
      <c r="H111" s="42" t="s">
        <v>76</v>
      </c>
      <c r="I111" s="42" t="s">
        <v>76</v>
      </c>
      <c r="J111" s="42" t="s">
        <v>76</v>
      </c>
      <c r="K111" s="42" t="s">
        <v>76</v>
      </c>
      <c r="L111" s="42" t="s">
        <v>76</v>
      </c>
      <c r="M111" s="42" t="s">
        <v>76</v>
      </c>
      <c r="N111" s="42" t="s">
        <v>76</v>
      </c>
      <c r="O111" s="42" t="s">
        <v>76</v>
      </c>
      <c r="P111" s="42" t="s">
        <v>76</v>
      </c>
      <c r="Q111" s="42" t="s">
        <v>76</v>
      </c>
      <c r="R111" s="42" t="s">
        <v>76</v>
      </c>
      <c r="S111" s="42" t="s">
        <v>76</v>
      </c>
      <c r="T111" s="42" t="s">
        <v>252</v>
      </c>
      <c r="U111" s="83">
        <v>5.5E-2</v>
      </c>
      <c r="V111" s="42" t="s">
        <v>76</v>
      </c>
      <c r="W111" s="42" t="s">
        <v>76</v>
      </c>
      <c r="X111" s="42" t="s">
        <v>76</v>
      </c>
      <c r="Y111" s="42" t="s">
        <v>76</v>
      </c>
      <c r="Z111" s="42" t="s">
        <v>76</v>
      </c>
      <c r="AA111" s="42" t="s">
        <v>76</v>
      </c>
      <c r="AB111" s="42" t="s">
        <v>76</v>
      </c>
      <c r="AC111" s="42" t="s">
        <v>76</v>
      </c>
      <c r="AD111" s="42" t="s">
        <v>76</v>
      </c>
      <c r="AE111" s="42" t="s">
        <v>76</v>
      </c>
      <c r="AF111" s="42" t="s">
        <v>76</v>
      </c>
      <c r="AG111" s="42" t="s">
        <v>76</v>
      </c>
      <c r="AH111" s="101">
        <v>43980</v>
      </c>
      <c r="AI111" s="47">
        <v>45192</v>
      </c>
      <c r="AJ111" s="47">
        <v>45192</v>
      </c>
      <c r="AK111" s="47">
        <v>45192</v>
      </c>
      <c r="AL111" s="42" t="s">
        <v>76</v>
      </c>
      <c r="AM111" s="42" t="s">
        <v>76</v>
      </c>
    </row>
  </sheetData>
  <mergeCells count="58">
    <mergeCell ref="AL37:AL41"/>
    <mergeCell ref="AM37:AM41"/>
    <mergeCell ref="C37:C41"/>
    <mergeCell ref="B37:B41"/>
    <mergeCell ref="A37:A41"/>
    <mergeCell ref="C59:C63"/>
    <mergeCell ref="B59:B63"/>
    <mergeCell ref="A59:A63"/>
    <mergeCell ref="N22:N24"/>
    <mergeCell ref="H22:H24"/>
    <mergeCell ref="I22:I24"/>
    <mergeCell ref="J22:K22"/>
    <mergeCell ref="L22:L24"/>
    <mergeCell ref="M22:M24"/>
    <mergeCell ref="AF23:AF24"/>
    <mergeCell ref="O22:O24"/>
    <mergeCell ref="P22:P24"/>
    <mergeCell ref="Q22:Q24"/>
    <mergeCell ref="R22:R24"/>
    <mergeCell ref="S22:S24"/>
    <mergeCell ref="T22:T24"/>
    <mergeCell ref="A12:AM12"/>
    <mergeCell ref="AG23:AG24"/>
    <mergeCell ref="AH23:AH24"/>
    <mergeCell ref="AJ22:AJ24"/>
    <mergeCell ref="AK22:AK24"/>
    <mergeCell ref="AL22:AL24"/>
    <mergeCell ref="AM22:AM24"/>
    <mergeCell ref="J23:J24"/>
    <mergeCell ref="K23:K24"/>
    <mergeCell ref="W23:X23"/>
    <mergeCell ref="Y23:Z23"/>
    <mergeCell ref="AA23:AA24"/>
    <mergeCell ref="AB23:AB24"/>
    <mergeCell ref="U22:U24"/>
    <mergeCell ref="V22:V24"/>
    <mergeCell ref="W22:AB22"/>
    <mergeCell ref="A4:AM4"/>
    <mergeCell ref="A5:AM5"/>
    <mergeCell ref="A7:AM7"/>
    <mergeCell ref="A8:AM8"/>
    <mergeCell ref="A10:AM10"/>
    <mergeCell ref="A13:AM13"/>
    <mergeCell ref="A15:AM15"/>
    <mergeCell ref="A16:AM16"/>
    <mergeCell ref="A22:A24"/>
    <mergeCell ref="B22:B24"/>
    <mergeCell ref="C22:C24"/>
    <mergeCell ref="D22:D24"/>
    <mergeCell ref="E22:E24"/>
    <mergeCell ref="F22:F24"/>
    <mergeCell ref="G22:G24"/>
    <mergeCell ref="AC22:AF22"/>
    <mergeCell ref="AG22:AH22"/>
    <mergeCell ref="AI22:AI24"/>
    <mergeCell ref="AC23:AC24"/>
    <mergeCell ref="AD23:AD24"/>
    <mergeCell ref="AE23:AE24"/>
  </mergeCells>
  <conditionalFormatting sqref="A26:AK36 A42:AK42 E43:AK43 A43:C43 A44:AK44 A45:A46 E45:AK46 A48:AK59 A64:AK70 D60:AK63 D64:AM65 A73:AK75 A71:C72 A78:AK78 A76:C77 A81:AK82 A79:C80 A83:C83 A84:AK102 E105:AK105 E107:AK108 A103:C111 E109:AH110 E111:U111">
    <cfRule type="containsBlanks" dxfId="36" priority="43">
      <formula>LEN(TRIM(A26))=0</formula>
    </cfRule>
  </conditionalFormatting>
  <conditionalFormatting sqref="A47 C47:AK47">
    <cfRule type="containsBlanks" dxfId="35" priority="36">
      <formula>LEN(TRIM(A47))=0</formula>
    </cfRule>
  </conditionalFormatting>
  <conditionalFormatting sqref="B47">
    <cfRule type="containsBlanks" dxfId="34" priority="35">
      <formula>LEN(TRIM(B47))=0</formula>
    </cfRule>
  </conditionalFormatting>
  <conditionalFormatting sqref="V111:AH111">
    <cfRule type="containsBlanks" dxfId="33" priority="34">
      <formula>LEN(TRIM(V111))=0</formula>
    </cfRule>
  </conditionalFormatting>
  <conditionalFormatting sqref="AI109:AK111">
    <cfRule type="containsBlanks" dxfId="32" priority="33">
      <formula>LEN(TRIM(AI109))=0</formula>
    </cfRule>
  </conditionalFormatting>
  <conditionalFormatting sqref="E106:U106">
    <cfRule type="containsBlanks" dxfId="31" priority="32">
      <formula>LEN(TRIM(E106))=0</formula>
    </cfRule>
  </conditionalFormatting>
  <conditionalFormatting sqref="V106:AH106">
    <cfRule type="containsBlanks" dxfId="30" priority="31">
      <formula>LEN(TRIM(V106))=0</formula>
    </cfRule>
  </conditionalFormatting>
  <conditionalFormatting sqref="AI106:AK106">
    <cfRule type="containsBlanks" dxfId="29" priority="30">
      <formula>LEN(TRIM(AI106))=0</formula>
    </cfRule>
  </conditionalFormatting>
  <conditionalFormatting sqref="D103:AK104">
    <cfRule type="containsBlanks" dxfId="28" priority="29">
      <formula>LEN(TRIM(D103))=0</formula>
    </cfRule>
  </conditionalFormatting>
  <conditionalFormatting sqref="E41:AK41">
    <cfRule type="containsBlanks" dxfId="27" priority="28">
      <formula>LEN(TRIM(E41))=0</formula>
    </cfRule>
  </conditionalFormatting>
  <conditionalFormatting sqref="E40:AK40">
    <cfRule type="containsBlanks" dxfId="26" priority="27">
      <formula>LEN(TRIM(E40))=0</formula>
    </cfRule>
  </conditionalFormatting>
  <conditionalFormatting sqref="E39:AK39">
    <cfRule type="containsBlanks" dxfId="25" priority="26">
      <formula>LEN(TRIM(E39))=0</formula>
    </cfRule>
  </conditionalFormatting>
  <conditionalFormatting sqref="D38:AK38">
    <cfRule type="containsBlanks" dxfId="24" priority="25">
      <formula>LEN(TRIM(D38))=0</formula>
    </cfRule>
  </conditionalFormatting>
  <conditionalFormatting sqref="C37:AK37">
    <cfRule type="containsBlanks" dxfId="23" priority="24">
      <formula>LEN(TRIM(C37))=0</formula>
    </cfRule>
  </conditionalFormatting>
  <conditionalFormatting sqref="D39:D41">
    <cfRule type="containsBlanks" dxfId="22" priority="23">
      <formula>LEN(TRIM(D39))=0</formula>
    </cfRule>
  </conditionalFormatting>
  <conditionalFormatting sqref="A37">
    <cfRule type="containsBlanks" dxfId="21" priority="22">
      <formula>LEN(TRIM(A37))=0</formula>
    </cfRule>
  </conditionalFormatting>
  <conditionalFormatting sqref="B37">
    <cfRule type="containsBlanks" dxfId="20" priority="21">
      <formula>LEN(TRIM(B37))=0</formula>
    </cfRule>
  </conditionalFormatting>
  <conditionalFormatting sqref="D43">
    <cfRule type="containsBlanks" dxfId="19" priority="20">
      <formula>LEN(TRIM(D43))=0</formula>
    </cfRule>
  </conditionalFormatting>
  <conditionalFormatting sqref="D45:D46">
    <cfRule type="containsBlanks" dxfId="18" priority="19">
      <formula>LEN(TRIM(D45))=0</formula>
    </cfRule>
  </conditionalFormatting>
  <conditionalFormatting sqref="D71:AM72">
    <cfRule type="containsBlanks" dxfId="17" priority="18">
      <formula>LEN(TRIM(D71))=0</formula>
    </cfRule>
  </conditionalFormatting>
  <conditionalFormatting sqref="D76:AM77">
    <cfRule type="containsBlanks" dxfId="16" priority="17">
      <formula>LEN(TRIM(D76))=0</formula>
    </cfRule>
  </conditionalFormatting>
  <conditionalFormatting sqref="D79:AM80">
    <cfRule type="containsBlanks" dxfId="15" priority="16">
      <formula>LEN(TRIM(D79))=0</formula>
    </cfRule>
  </conditionalFormatting>
  <conditionalFormatting sqref="D83:AM83">
    <cfRule type="containsBlanks" dxfId="14" priority="15">
      <formula>LEN(TRIM(D83))=0</formula>
    </cfRule>
  </conditionalFormatting>
  <conditionalFormatting sqref="D105:D107">
    <cfRule type="containsBlanks" dxfId="13" priority="14">
      <formula>LEN(TRIM(D105))=0</formula>
    </cfRule>
  </conditionalFormatting>
  <conditionalFormatting sqref="D108:D109">
    <cfRule type="containsBlanks" dxfId="12" priority="13">
      <formula>LEN(TRIM(D108))=0</formula>
    </cfRule>
  </conditionalFormatting>
  <conditionalFormatting sqref="D110:D111">
    <cfRule type="containsBlanks" dxfId="11" priority="12">
      <formula>LEN(TRIM(D110))=0</formula>
    </cfRule>
  </conditionalFormatting>
  <conditionalFormatting sqref="AL42:AM42">
    <cfRule type="containsBlanks" dxfId="10" priority="11">
      <formula>LEN(TRIM(AL42))=0</formula>
    </cfRule>
  </conditionalFormatting>
  <conditionalFormatting sqref="AL44:AM44">
    <cfRule type="containsBlanks" dxfId="9" priority="10">
      <formula>LEN(TRIM(AL44))=0</formula>
    </cfRule>
  </conditionalFormatting>
  <conditionalFormatting sqref="AL47:AM47">
    <cfRule type="containsBlanks" dxfId="8" priority="9">
      <formula>LEN(TRIM(AL47))=0</formula>
    </cfRule>
  </conditionalFormatting>
  <conditionalFormatting sqref="AL50:AM50">
    <cfRule type="containsBlanks" dxfId="7" priority="8">
      <formula>LEN(TRIM(AL50))=0</formula>
    </cfRule>
  </conditionalFormatting>
  <conditionalFormatting sqref="AL57:AM58">
    <cfRule type="containsBlanks" dxfId="6" priority="7">
      <formula>LEN(TRIM(AL57))=0</formula>
    </cfRule>
  </conditionalFormatting>
  <conditionalFormatting sqref="AL66:AM70">
    <cfRule type="containsBlanks" dxfId="5" priority="6">
      <formula>LEN(TRIM(AL66))=0</formula>
    </cfRule>
  </conditionalFormatting>
  <conditionalFormatting sqref="AL74:AM75">
    <cfRule type="containsBlanks" dxfId="4" priority="5">
      <formula>LEN(TRIM(AL74))=0</formula>
    </cfRule>
  </conditionalFormatting>
  <conditionalFormatting sqref="AL78:AM78">
    <cfRule type="containsBlanks" dxfId="3" priority="4">
      <formula>LEN(TRIM(AL78))=0</formula>
    </cfRule>
  </conditionalFormatting>
  <conditionalFormatting sqref="AL81:AM82">
    <cfRule type="containsBlanks" dxfId="2" priority="3">
      <formula>LEN(TRIM(AL81))=0</formula>
    </cfRule>
  </conditionalFormatting>
  <conditionalFormatting sqref="AL86:AM94">
    <cfRule type="containsBlanks" dxfId="1" priority="2">
      <formula>LEN(TRIM(AL86))=0</formula>
    </cfRule>
  </conditionalFormatting>
  <conditionalFormatting sqref="AL96:AM102">
    <cfRule type="containsBlanks" dxfId="0" priority="1">
      <formula>LEN(TRIM(AL96))=0</formula>
    </cfRule>
  </conditionalFormatting>
  <pageMargins left="0.31496062992125984" right="0.31496062992125984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закупкам НРЭС</vt:lpstr>
      <vt:lpstr>'Отчет по закупкам НРЭС'!Заголовки_для_печати</vt:lpstr>
      <vt:lpstr>'Отчет по закупкам НРЭС'!Область_печати</vt:lpstr>
    </vt:vector>
  </TitlesOfParts>
  <Company>JSC DRSK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Раджабова Ирина Александровна</dc:creator>
  <cp:lastModifiedBy>Елена Эдуардовна Дубинина</cp:lastModifiedBy>
  <dcterms:created xsi:type="dcterms:W3CDTF">2019-02-15T04:13:01Z</dcterms:created>
  <dcterms:modified xsi:type="dcterms:W3CDTF">2021-03-31T06:19:05Z</dcterms:modified>
</cp:coreProperties>
</file>